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D:\001. 업무폴더-자주백업\003. 법인 업무(수익사업포함)\2. 예결산(추경포함)\2026\2. 추경\3. 2026년 추경(법인1회,성부3회,안식원1회)\"/>
    </mc:Choice>
  </mc:AlternateContent>
  <xr:revisionPtr revIDLastSave="0" documentId="13_ncr:1_{1ED1ED57-DC5A-456B-9926-C15A39803A02}" xr6:coauthVersionLast="47" xr6:coauthVersionMax="47" xr10:uidLastSave="{00000000-0000-0000-0000-000000000000}"/>
  <bookViews>
    <workbookView xWindow="1950" yWindow="1560" windowWidth="22605" windowHeight="13920" firstSheet="1" activeTab="5" xr2:uid="{00000000-000D-0000-FFFF-FFFF00000000}"/>
  </bookViews>
  <sheets>
    <sheet name="추경(2026)-공고" sheetId="1" r:id="rId1"/>
    <sheet name="추경(2026)-총칙" sheetId="2" r:id="rId2"/>
    <sheet name="추경(2026)-총괄표" sheetId="3" r:id="rId3"/>
    <sheet name="세입" sheetId="4" r:id="rId4"/>
    <sheet name="세출" sheetId="5" r:id="rId5"/>
    <sheet name="추경 예산서(안)" sheetId="6" r:id="rId6"/>
  </sheets>
  <definedNames>
    <definedName name="_xlnm.Print_Titles" localSheetId="3">세입!$3:$4</definedName>
    <definedName name="_xlnm.Print_Titles" localSheetId="4">세출!$3:$4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3" i="5" l="1"/>
  <c r="D22" i="5"/>
  <c r="D21" i="5" l="1"/>
  <c r="H35" i="5" l="1"/>
  <c r="D35" i="5"/>
  <c r="J34" i="5"/>
  <c r="I34" i="5"/>
  <c r="H34" i="5"/>
  <c r="G34" i="5"/>
  <c r="F34" i="5"/>
  <c r="E34" i="5"/>
  <c r="D34" i="5"/>
  <c r="H33" i="5"/>
  <c r="K33" i="5" s="1"/>
  <c r="D33" i="5"/>
  <c r="J32" i="5"/>
  <c r="I32" i="5"/>
  <c r="G32" i="5"/>
  <c r="F32" i="5"/>
  <c r="E32" i="5"/>
  <c r="D32" i="5"/>
  <c r="H31" i="5"/>
  <c r="D31" i="5"/>
  <c r="H30" i="5"/>
  <c r="D30" i="5"/>
  <c r="D29" i="5" s="1"/>
  <c r="J29" i="5"/>
  <c r="I29" i="5"/>
  <c r="G29" i="5"/>
  <c r="F29" i="5"/>
  <c r="E29" i="5"/>
  <c r="H28" i="5"/>
  <c r="D28" i="5"/>
  <c r="H27" i="5"/>
  <c r="D27" i="5"/>
  <c r="H26" i="5"/>
  <c r="D26" i="5"/>
  <c r="J25" i="5"/>
  <c r="I25" i="5"/>
  <c r="G25" i="5"/>
  <c r="F25" i="5"/>
  <c r="E25" i="5"/>
  <c r="H24" i="5"/>
  <c r="D24" i="5"/>
  <c r="H23" i="5"/>
  <c r="H22" i="5"/>
  <c r="J21" i="5"/>
  <c r="I21" i="5"/>
  <c r="G21" i="5"/>
  <c r="F21" i="5"/>
  <c r="E21" i="5"/>
  <c r="H20" i="5"/>
  <c r="D20" i="5"/>
  <c r="H19" i="5"/>
  <c r="D19" i="5"/>
  <c r="H18" i="5"/>
  <c r="D18" i="5"/>
  <c r="H17" i="5"/>
  <c r="D17" i="5"/>
  <c r="H16" i="5"/>
  <c r="D16" i="5"/>
  <c r="H15" i="5"/>
  <c r="D15" i="5"/>
  <c r="H14" i="5"/>
  <c r="D14" i="5"/>
  <c r="J13" i="5"/>
  <c r="I13" i="5"/>
  <c r="G13" i="5"/>
  <c r="F13" i="5"/>
  <c r="E13" i="5"/>
  <c r="H12" i="5"/>
  <c r="D12" i="5"/>
  <c r="D11" i="5"/>
  <c r="H10" i="5"/>
  <c r="D10" i="5"/>
  <c r="J9" i="5"/>
  <c r="G9" i="5"/>
  <c r="F9" i="5"/>
  <c r="E9" i="5"/>
  <c r="H8" i="5"/>
  <c r="H7" i="5" s="1"/>
  <c r="D8" i="5"/>
  <c r="J7" i="5"/>
  <c r="I7" i="5"/>
  <c r="G7" i="5"/>
  <c r="F7" i="5"/>
  <c r="E7" i="5"/>
  <c r="D7" i="5" s="1"/>
  <c r="H32" i="4"/>
  <c r="D32" i="4"/>
  <c r="H30" i="4"/>
  <c r="D30" i="4"/>
  <c r="J29" i="4"/>
  <c r="I29" i="4"/>
  <c r="G29" i="4"/>
  <c r="F29" i="4"/>
  <c r="E29" i="4"/>
  <c r="H27" i="4"/>
  <c r="D27" i="4"/>
  <c r="H25" i="4"/>
  <c r="D25" i="4"/>
  <c r="J24" i="4"/>
  <c r="I24" i="4"/>
  <c r="G24" i="4"/>
  <c r="F24" i="4"/>
  <c r="E24" i="4"/>
  <c r="H22" i="4"/>
  <c r="H21" i="4" s="1"/>
  <c r="D22" i="4"/>
  <c r="D21" i="4" s="1"/>
  <c r="J21" i="4"/>
  <c r="I21" i="4"/>
  <c r="G21" i="4"/>
  <c r="F21" i="4"/>
  <c r="E21" i="4"/>
  <c r="H20" i="4"/>
  <c r="D20" i="4"/>
  <c r="D19" i="4" s="1"/>
  <c r="J19" i="4"/>
  <c r="I19" i="4"/>
  <c r="H19" i="4"/>
  <c r="K19" i="4" s="1"/>
  <c r="G19" i="4"/>
  <c r="F19" i="4"/>
  <c r="E19" i="4"/>
  <c r="H17" i="4"/>
  <c r="D17" i="4"/>
  <c r="H15" i="4"/>
  <c r="D15" i="4"/>
  <c r="D14" i="4" s="1"/>
  <c r="J14" i="4"/>
  <c r="I14" i="4"/>
  <c r="G14" i="4"/>
  <c r="F14" i="4"/>
  <c r="E14" i="4"/>
  <c r="H12" i="4"/>
  <c r="H11" i="4" s="1"/>
  <c r="D12" i="4"/>
  <c r="D11" i="4" s="1"/>
  <c r="J11" i="4"/>
  <c r="I11" i="4"/>
  <c r="G11" i="4"/>
  <c r="F11" i="4"/>
  <c r="E11" i="4"/>
  <c r="H9" i="4"/>
  <c r="D9" i="4"/>
  <c r="H7" i="4"/>
  <c r="H6" i="4" s="1"/>
  <c r="D7" i="4"/>
  <c r="D6" i="4" s="1"/>
  <c r="J6" i="4"/>
  <c r="I6" i="4"/>
  <c r="G6" i="4"/>
  <c r="G5" i="4" s="1"/>
  <c r="F6" i="4"/>
  <c r="E6" i="4"/>
  <c r="J22" i="3"/>
  <c r="J21" i="3"/>
  <c r="J20" i="3"/>
  <c r="J19" i="3"/>
  <c r="J18" i="3"/>
  <c r="J17" i="3"/>
  <c r="J16" i="3"/>
  <c r="J15" i="3"/>
  <c r="J14" i="3"/>
  <c r="J13" i="3"/>
  <c r="J12" i="3"/>
  <c r="D12" i="3"/>
  <c r="J11" i="3"/>
  <c r="D11" i="3"/>
  <c r="J10" i="3"/>
  <c r="D10" i="3"/>
  <c r="J9" i="3"/>
  <c r="D9" i="3"/>
  <c r="J8" i="3"/>
  <c r="D8" i="3"/>
  <c r="J7" i="3"/>
  <c r="D7" i="3"/>
  <c r="J6" i="3"/>
  <c r="D6" i="3"/>
  <c r="I5" i="3"/>
  <c r="H5" i="3"/>
  <c r="C5" i="3"/>
  <c r="B5" i="3"/>
  <c r="H29" i="5" l="1"/>
  <c r="K29" i="5" s="1"/>
  <c r="D25" i="5"/>
  <c r="F6" i="5"/>
  <c r="F5" i="5" s="1"/>
  <c r="K19" i="5"/>
  <c r="J5" i="4"/>
  <c r="I5" i="4"/>
  <c r="D24" i="4"/>
  <c r="K17" i="5"/>
  <c r="K26" i="5"/>
  <c r="K12" i="5"/>
  <c r="K18" i="5"/>
  <c r="K27" i="5"/>
  <c r="K31" i="5"/>
  <c r="E6" i="5"/>
  <c r="E5" i="5" s="1"/>
  <c r="H21" i="5"/>
  <c r="K21" i="5" s="1"/>
  <c r="K34" i="5"/>
  <c r="D13" i="5"/>
  <c r="K24" i="5"/>
  <c r="D9" i="5"/>
  <c r="K14" i="5"/>
  <c r="G6" i="5"/>
  <c r="G5" i="5" s="1"/>
  <c r="K35" i="5"/>
  <c r="K15" i="5"/>
  <c r="K16" i="5"/>
  <c r="K9" i="4"/>
  <c r="K30" i="4"/>
  <c r="D29" i="4"/>
  <c r="K32" i="4"/>
  <c r="E5" i="4"/>
  <c r="H24" i="4"/>
  <c r="F5" i="4"/>
  <c r="K27" i="4"/>
  <c r="K8" i="5"/>
  <c r="K20" i="5"/>
  <c r="H13" i="5"/>
  <c r="K23" i="5"/>
  <c r="H32" i="5"/>
  <c r="K32" i="5" s="1"/>
  <c r="K28" i="5"/>
  <c r="J6" i="5"/>
  <c r="J5" i="5" s="1"/>
  <c r="K17" i="4"/>
  <c r="H14" i="4"/>
  <c r="J5" i="3"/>
  <c r="D5" i="3"/>
  <c r="K7" i="5"/>
  <c r="K6" i="4"/>
  <c r="K21" i="4"/>
  <c r="K11" i="4"/>
  <c r="D5" i="4"/>
  <c r="K7" i="4"/>
  <c r="K12" i="4"/>
  <c r="H25" i="5"/>
  <c r="K25" i="5" s="1"/>
  <c r="H29" i="4"/>
  <c r="K15" i="4"/>
  <c r="K14" i="4" s="1"/>
  <c r="K20" i="4"/>
  <c r="K22" i="4"/>
  <c r="K25" i="4"/>
  <c r="K10" i="5"/>
  <c r="K22" i="5"/>
  <c r="K30" i="5"/>
  <c r="D6" i="5" l="1"/>
  <c r="D5" i="5" s="1"/>
  <c r="K29" i="4"/>
  <c r="H5" i="4"/>
  <c r="K5" i="4" s="1"/>
  <c r="K13" i="5"/>
  <c r="K24" i="4"/>
  <c r="H11" i="5"/>
  <c r="K11" i="5" s="1"/>
  <c r="I9" i="5"/>
  <c r="I6" i="5" s="1"/>
  <c r="I5" i="5" s="1"/>
  <c r="H9" i="5" l="1"/>
  <c r="K9" i="5" l="1"/>
  <c r="H6" i="5"/>
  <c r="K6" i="5" l="1"/>
  <c r="H5" i="5"/>
  <c r="K5" i="5" s="1"/>
</calcChain>
</file>

<file path=xl/sharedStrings.xml><?xml version="1.0" encoding="utf-8"?>
<sst xmlns="http://schemas.openxmlformats.org/spreadsheetml/2006/main" count="242" uniqueCount="188">
  <si>
    <t>다른회계로부터의 전입금</t>
  </si>
  <si>
    <t>412 한우리보호작업장</t>
  </si>
  <si>
    <t>추     경
예 산 액</t>
  </si>
  <si>
    <t xml:space="preserve">         따른다.</t>
  </si>
  <si>
    <t>611  금융기관 차입금</t>
  </si>
  <si>
    <t>제          호</t>
  </si>
  <si>
    <t>당     초
예 산 액</t>
  </si>
  <si>
    <t>제4조(준수사항) 추경예산의 편성(예비비는 예산의 1%이상 계상),</t>
  </si>
  <si>
    <t>제3조(추가 경정예산) 추경예산은 이사회의 의결을 거쳐 확정한 후 7일</t>
  </si>
  <si>
    <t>③ 상환금 감액 : △9,440</t>
  </si>
  <si>
    <t>(단위 : 천원)</t>
  </si>
  <si>
    <t xml:space="preserve">산 출 기 초 </t>
  </si>
  <si>
    <t>선산복지재단 대표이사</t>
  </si>
  <si>
    <t>소       계</t>
  </si>
  <si>
    <t>년   월   일</t>
  </si>
  <si>
    <t>의         결</t>
  </si>
  <si>
    <t xml:space="preserve"> (단위:천원)</t>
  </si>
  <si>
    <t>611  원금상환금</t>
  </si>
  <si>
    <t>121  기관운영비</t>
  </si>
  <si>
    <t>132  수용비 및</t>
  </si>
  <si>
    <t>기타예금이자수입</t>
  </si>
  <si>
    <t>612  이자지급금</t>
  </si>
  <si>
    <t>2. 추경 예산총칙</t>
  </si>
  <si>
    <t>411 대구안식원</t>
  </si>
  <si>
    <t>12  업  무</t>
  </si>
  <si>
    <t>133 공공요금</t>
  </si>
  <si>
    <t>131  여   비</t>
  </si>
  <si>
    <t>배당 및 이자수입</t>
  </si>
  <si>
    <t>811  예 비 비</t>
  </si>
  <si>
    <t xml:space="preserve">나. 세출내용 : </t>
  </si>
  <si>
    <t>수용비 및 수수료</t>
  </si>
  <si>
    <t>02 재산조성비</t>
  </si>
  <si>
    <t>61 
 부채상환금</t>
  </si>
  <si>
    <t>134 제세공과금</t>
  </si>
  <si>
    <t>117  기타후생경비</t>
  </si>
  <si>
    <t>711  잡 지 출</t>
  </si>
  <si>
    <t>213 시설장비유지비</t>
  </si>
  <si>
    <t>122  직책보조비</t>
  </si>
  <si>
    <t>212 자산취득비</t>
  </si>
  <si>
    <t xml:space="preserve">가. 세입내용 : </t>
  </si>
  <si>
    <t>413 성부정신수양원</t>
  </si>
  <si>
    <t>전년도이월금(후원금)</t>
  </si>
  <si>
    <t xml:space="preserve">   수 수 료</t>
  </si>
  <si>
    <t>123  회의비</t>
  </si>
  <si>
    <t>추경 예산서의 내용을 준용함.</t>
  </si>
  <si>
    <t>총               계</t>
  </si>
  <si>
    <t xml:space="preserve">         전용 및 집행은 사회복지법인 및 시설 재무회계규칙의 관련규정에</t>
  </si>
  <si>
    <t>제2조(추경예산의 내역) 추경예산의 상세한 내용은 세입.세출 명세서와 같다.</t>
  </si>
  <si>
    <t>04</t>
  </si>
  <si>
    <t>711</t>
  </si>
  <si>
    <t>09</t>
  </si>
  <si>
    <t>08</t>
  </si>
  <si>
    <t>414</t>
  </si>
  <si>
    <t>05</t>
  </si>
  <si>
    <t>81</t>
  </si>
  <si>
    <t>812</t>
  </si>
  <si>
    <t>차량비</t>
  </si>
  <si>
    <t>07</t>
  </si>
  <si>
    <t>구 분</t>
  </si>
  <si>
    <t>시설비</t>
  </si>
  <si>
    <t>이월금</t>
  </si>
  <si>
    <t xml:space="preserve">01 </t>
  </si>
  <si>
    <t>전입금</t>
  </si>
  <si>
    <t>912</t>
  </si>
  <si>
    <t>112</t>
  </si>
  <si>
    <t>사무비</t>
  </si>
  <si>
    <t>보조금</t>
  </si>
  <si>
    <t xml:space="preserve">관 </t>
  </si>
  <si>
    <t>71</t>
  </si>
  <si>
    <t>항</t>
  </si>
  <si>
    <t>계</t>
  </si>
  <si>
    <t>자부담</t>
  </si>
  <si>
    <t>여비</t>
  </si>
  <si>
    <t>91</t>
  </si>
  <si>
    <t>회의비</t>
  </si>
  <si>
    <t>증 감</t>
  </si>
  <si>
    <t>운영비</t>
  </si>
  <si>
    <t>511</t>
  </si>
  <si>
    <t>차입금</t>
  </si>
  <si>
    <t>연료비</t>
  </si>
  <si>
    <t>목</t>
  </si>
  <si>
    <t>후원금</t>
  </si>
  <si>
    <t>잡수입</t>
  </si>
  <si>
    <t>41</t>
  </si>
  <si>
    <t>811</t>
  </si>
  <si>
    <t>제1회 추가경정 세입 • 세출 예산 (안)</t>
  </si>
  <si>
    <t>예          산          액</t>
  </si>
  <si>
    <t>과                  목</t>
  </si>
  <si>
    <t xml:space="preserve">산     출     기     초 </t>
  </si>
  <si>
    <t xml:space="preserve">         이내에 구청장에게 제출토록 한다.</t>
  </si>
  <si>
    <t>상 환 금</t>
  </si>
  <si>
    <t>211 시설비</t>
  </si>
  <si>
    <t>전년도이월금</t>
  </si>
  <si>
    <t>61  차입금</t>
  </si>
  <si>
    <t>기타잡수입</t>
  </si>
  <si>
    <t>기타후생경비</t>
  </si>
  <si>
    <t>시설장비유지비</t>
  </si>
  <si>
    <t>01  사무비</t>
  </si>
  <si>
    <t>기타보조금</t>
  </si>
  <si>
    <t>재산 매각수입</t>
  </si>
  <si>
    <t>81  예비비</t>
  </si>
  <si>
    <t>직책보조비</t>
  </si>
  <si>
    <t>제세공과금</t>
  </si>
  <si>
    <t>1. 제안설명</t>
  </si>
  <si>
    <t xml:space="preserve"> 추진비</t>
  </si>
  <si>
    <t>06  차입금</t>
  </si>
  <si>
    <t>기관운영비</t>
  </si>
  <si>
    <t>21  시설비</t>
  </si>
  <si>
    <t>08  예비비</t>
  </si>
  <si>
    <t>재산조성비</t>
  </si>
  <si>
    <t>06  상환금</t>
  </si>
  <si>
    <t>공공요금</t>
  </si>
  <si>
    <t>예 비 비</t>
  </si>
  <si>
    <t>후원금수입</t>
  </si>
  <si>
    <t>증   감</t>
  </si>
  <si>
    <t>소    계</t>
  </si>
  <si>
    <t>41  전출금</t>
  </si>
  <si>
    <t>07  잡지출</t>
  </si>
  <si>
    <t>자산취득비</t>
  </si>
  <si>
    <t>후원금 수입</t>
  </si>
  <si>
    <t>11 인건비</t>
  </si>
  <si>
    <t>추경 예산액</t>
  </si>
  <si>
    <t>04  전출금</t>
  </si>
  <si>
    <t>지정후원금</t>
  </si>
  <si>
    <t>선산복지재단</t>
  </si>
  <si>
    <t>2. 세출</t>
  </si>
  <si>
    <t>보조금수입</t>
  </si>
  <si>
    <t>기본재산수입</t>
  </si>
  <si>
    <t>의
결
사
항</t>
  </si>
  <si>
    <t>제  출  자</t>
  </si>
  <si>
    <t>135 차량비</t>
  </si>
  <si>
    <t>당초 예산액</t>
  </si>
  <si>
    <t>비지정후원금</t>
  </si>
  <si>
    <t>의 안 번 호</t>
  </si>
  <si>
    <t>제  출  일</t>
  </si>
  <si>
    <t>재산수입</t>
  </si>
  <si>
    <t>71  잡지출</t>
  </si>
  <si>
    <t>전 출 금</t>
  </si>
  <si>
    <t xml:space="preserve">선산복지재단 </t>
  </si>
  <si>
    <t>136 연료비</t>
  </si>
  <si>
    <t>잡 지 출</t>
  </si>
  <si>
    <t>예 산 총 칙</t>
  </si>
  <si>
    <t>(단위:천원)</t>
  </si>
  <si>
    <t>1. 세입</t>
  </si>
  <si>
    <t>2026년도 제2차 임시이사회</t>
    <phoneticPr fontId="21" type="noConversion"/>
  </si>
  <si>
    <t>2026   ,  10   ,  15</t>
    <phoneticPr fontId="21" type="noConversion"/>
  </si>
  <si>
    <t>ᅳ  2026년도 선산복지재단 법인회계  ᅳ</t>
    <phoneticPr fontId="21" type="noConversion"/>
  </si>
  <si>
    <t>2026 , 10 ,</t>
    <phoneticPr fontId="21" type="noConversion"/>
  </si>
  <si>
    <t xml:space="preserve">제1조(추경예산의 규모) 선산복지재단(법인회계)의 2026년도 제1회 추경예산의 </t>
    <phoneticPr fontId="21" type="noConversion"/>
  </si>
  <si>
    <t>2026년도 추가경정 예산 총괄표</t>
    <phoneticPr fontId="21" type="noConversion"/>
  </si>
  <si>
    <t>2026년도 제1회 추경 세입 명세서</t>
    <phoneticPr fontId="21" type="noConversion"/>
  </si>
  <si>
    <t>2026년도 제1회 추경 세출 명세서</t>
    <phoneticPr fontId="21" type="noConversion"/>
  </si>
  <si>
    <t>2026년도 제1회 추가경정 세입•세출 예산(안)</t>
    <phoneticPr fontId="21" type="noConversion"/>
  </si>
  <si>
    <t xml:space="preserve"> 법인수익사업 수입금 120,000,000/년(변경無)</t>
    <phoneticPr fontId="21" type="noConversion"/>
  </si>
  <si>
    <t xml:space="preserve"> 후원금 : 12,000,000/년 (변경無)</t>
    <phoneticPr fontId="21" type="noConversion"/>
  </si>
  <si>
    <t xml:space="preserve">  2025년도 잔액 이월금(자부담)
  29,816,977 (감액)</t>
    <phoneticPr fontId="21" type="noConversion"/>
  </si>
  <si>
    <t xml:space="preserve">  예금이자수입 (변경無)</t>
    <phoneticPr fontId="21" type="noConversion"/>
  </si>
  <si>
    <t xml:space="preserve">  2025년도 잔액 이월금(후원금)
  3,617,843 (증액)</t>
    <phoneticPr fontId="21" type="noConversion"/>
  </si>
  <si>
    <t xml:space="preserve">  출장여비 : 200,000/분기×4=800,000</t>
  </si>
  <si>
    <t xml:space="preserve">  공공요금 : 1,000,000/년</t>
  </si>
  <si>
    <t xml:space="preserve">  임원 선물비 및 경조사 비용 2,000,000/년 (변경無)
  명절맞이 법인산하 종사자 선물비 1,500,000/년 (변경無)</t>
    <phoneticPr fontId="21" type="noConversion"/>
  </si>
  <si>
    <t xml:space="preserve">  회의비 및 참석수당 : 700,000×5회=3,500,000 (변경無)</t>
    <phoneticPr fontId="21" type="noConversion"/>
  </si>
  <si>
    <t xml:space="preserve">  직책보조비(대표이사) 5,000,000×12개월=60,000,000 (변경無)
  직책보조비(사무국장) 1,000,000×12개월=12,000,000 (변경無)</t>
    <phoneticPr fontId="21" type="noConversion"/>
  </si>
  <si>
    <t xml:space="preserve">  차량 유지관리비용 : 4,000,000/년 (변경無)</t>
    <phoneticPr fontId="21" type="noConversion"/>
  </si>
  <si>
    <t xml:space="preserve">  대구안식원 운영비 보조 및 육아휴직 지원금 : 14,700,000/년 (변경無)</t>
    <phoneticPr fontId="21" type="noConversion"/>
  </si>
  <si>
    <t xml:space="preserve">  한우리보호작업장 운영비 보조 : 12,000,000/년 (변경無)</t>
    <phoneticPr fontId="21" type="noConversion"/>
  </si>
  <si>
    <t xml:space="preserve">  성부정신수양원 운영비 보조 : 1,760,000/년 (변경無)</t>
    <phoneticPr fontId="21" type="noConversion"/>
  </si>
  <si>
    <t xml:space="preserve">  장기차입 원금 상환금 : 66,000,000/년 (변경無)</t>
    <phoneticPr fontId="21" type="noConversion"/>
  </si>
  <si>
    <t xml:space="preserve">  장기차입 이자 지급금 : 12,000,000/년 (변경無)</t>
    <phoneticPr fontId="21" type="noConversion"/>
  </si>
  <si>
    <t xml:space="preserve">  잡지출 : 3,000,000/년 (변경無)</t>
    <phoneticPr fontId="21" type="noConversion"/>
  </si>
  <si>
    <t xml:space="preserve">  ①대복협회비 : 600,000원/년  ②한복협회비 : 600,000/년  
  ③재산세 : 10,000,000/년  ④종합부동산세 : 4,000,000/년 
  ⑤자동차세 : 600,000/년(2회)   ⑥자동차보험 : 750,000/년  
  ⑦기타 : 3,487,000  계 : 20,037,000   (증액)</t>
    <phoneticPr fontId="21" type="noConversion"/>
  </si>
  <si>
    <t xml:space="preserve">  ①호스팅비용 : 33,000×12개월=396,000  ②법무사 수수료 : 1,500,000/년 
  ③법인건물 소방점검비용 : 77,000×12개월=924,000 
  ④세무회계수수료 : 1,100,000/년  ⑤석면농도측정비 : 700,000
  ⑥대리기장수수료 : 110,000×12개월=1,320,000
  ⑦교육신청비(각종 보수교육) : 300,000
  ⑧기타 : 3,650,000  계 : 9,590,000    (감액)</t>
    <phoneticPr fontId="21" type="noConversion"/>
  </si>
  <si>
    <t xml:space="preserve">  법인 사무실 건물 보수 작업 4,000,000/년 (감액)</t>
    <phoneticPr fontId="21" type="noConversion"/>
  </si>
  <si>
    <t xml:space="preserve">  비품 및 장비 구입 4,000,000/년 (감액)</t>
    <phoneticPr fontId="21" type="noConversion"/>
  </si>
  <si>
    <t xml:space="preserve">  법인 시설장비 유지관리비용 4,000,000/년 (감액)</t>
    <phoneticPr fontId="21" type="noConversion"/>
  </si>
  <si>
    <t xml:space="preserve"> (감액)</t>
    <phoneticPr fontId="21" type="noConversion"/>
  </si>
  <si>
    <t xml:space="preserve">         총 세입액은 246,477이며, 총 세출액은 246,477이다 </t>
    <phoneticPr fontId="21" type="noConversion"/>
  </si>
  <si>
    <t>2) 추경예산의 주요내용 : 총액 254,840천원에서 8,363천원이 감소한 246,477천원으로 변경</t>
    <phoneticPr fontId="21" type="noConversion"/>
  </si>
  <si>
    <t>1) 추경예산의 필요성 : 이월금 감소, 사무비및재산조성비 감액에 따른 총액 감소(기타보조금 재원 자부담으로 통합조치)</t>
    <phoneticPr fontId="21" type="noConversion"/>
  </si>
  <si>
    <t>① 이월금 증액 : △8,363</t>
    <phoneticPr fontId="21" type="noConversion"/>
  </si>
  <si>
    <t xml:space="preserve">    계 : △8,363</t>
    <phoneticPr fontId="21" type="noConversion"/>
  </si>
  <si>
    <t>② 재산조성비 감액 : △3,000</t>
    <phoneticPr fontId="21" type="noConversion"/>
  </si>
  <si>
    <t>③ 예비비 증액 : △1,400</t>
    <phoneticPr fontId="21" type="noConversion"/>
  </si>
  <si>
    <t>① 사무비 증액 : △3,963</t>
    <phoneticPr fontId="21" type="noConversion"/>
  </si>
  <si>
    <t xml:space="preserve"> 국세환급금 및 기타(산하시설 육아지원금 등)
 장애인고용장려금 50,000,000/년
 61,000,000/년 (증액)</t>
    <phoneticPr fontId="21" type="noConversion"/>
  </si>
  <si>
    <t xml:space="preserve"> 기타보조금 재원 삭제(자부담으로 통합)</t>
    <phoneticPr fontId="21" type="noConversion"/>
  </si>
  <si>
    <t>② 기타보조금 삭감 : △50,000</t>
    <phoneticPr fontId="21" type="noConversion"/>
  </si>
  <si>
    <t>④ 기타잡수입 증액 : △50,000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</si>
</sst>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29" x14ac:knownFonts="1">
    <font>
      <sz val="12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48"/>
      <color rgb="FF000000"/>
      <name val="문체부 바탕체"/>
      <family val="3"/>
      <charset val="129"/>
    </font>
    <font>
      <sz val="14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24"/>
      <color rgb="FF000000"/>
      <name val="굴림"/>
      <family val="3"/>
      <charset val="129"/>
    </font>
    <font>
      <sz val="18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sz val="10"/>
      <color rgb="FF000000"/>
      <name val="맑은 고딕"/>
      <family val="3"/>
      <charset val="129"/>
    </font>
    <font>
      <b/>
      <sz val="48"/>
      <color rgb="FF000000"/>
      <name val="굴림"/>
      <family val="3"/>
      <charset val="129"/>
    </font>
    <font>
      <b/>
      <sz val="24"/>
      <color rgb="FF000000"/>
      <name val="굴림"/>
      <family val="3"/>
      <charset val="129"/>
    </font>
    <font>
      <sz val="14"/>
      <color rgb="FF000000"/>
      <name val="굴림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2"/>
      <color rgb="FFFF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23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rgb="FFFF0000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8"/>
      <color rgb="FFFF0000"/>
      <name val="맑은 고딕"/>
      <family val="3"/>
      <charset val="129"/>
    </font>
    <font>
      <sz val="18"/>
      <color theme="1"/>
      <name val="굴림"/>
      <family val="3"/>
      <charset val="129"/>
    </font>
    <font>
      <sz val="12"/>
      <color theme="1"/>
      <name val="굴림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FDEADB"/>
        <bgColor indexed="64"/>
      </patternFill>
    </fill>
  </fills>
  <borders count="1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rgb="FF000000"/>
      </top>
      <bottom style="medium">
        <color indexed="64"/>
      </bottom>
      <diagonal/>
    </border>
    <border>
      <left/>
      <right/>
      <top style="double">
        <color rgb="FF000000"/>
      </top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justify" wrapText="1"/>
    </xf>
    <xf numFmtId="0" fontId="0" fillId="0" borderId="0" xfId="0" applyAlignment="1"/>
    <xf numFmtId="0" fontId="4" fillId="0" borderId="2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9" fillId="0" borderId="8" xfId="0" applyFont="1" applyBorder="1" applyAlignment="1">
      <alignment horizontal="right" vertical="center"/>
    </xf>
    <xf numFmtId="3" fontId="2" fillId="0" borderId="1" xfId="0" applyNumberFormat="1" applyFont="1" applyBorder="1" applyAlignment="1">
      <alignment horizontal="right" vertical="center" wrapText="1" indent="1"/>
    </xf>
    <xf numFmtId="176" fontId="2" fillId="0" borderId="1" xfId="0" applyNumberFormat="1" applyFont="1" applyBorder="1" applyAlignment="1">
      <alignment horizontal="righ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vertical="top"/>
    </xf>
    <xf numFmtId="0" fontId="12" fillId="0" borderId="0" xfId="0" applyFont="1" applyAlignment="1">
      <alignment horizontal="left" vertical="center"/>
    </xf>
    <xf numFmtId="176" fontId="13" fillId="2" borderId="9" xfId="0" applyNumberFormat="1" applyFont="1" applyFill="1" applyBorder="1" applyAlignment="1">
      <alignment horizontal="right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176" fontId="2" fillId="0" borderId="14" xfId="0" applyNumberFormat="1" applyFont="1" applyBorder="1" applyAlignment="1">
      <alignment horizontal="right" vertical="center" wrapText="1" indent="1"/>
    </xf>
    <xf numFmtId="176" fontId="15" fillId="4" borderId="15" xfId="0" applyNumberFormat="1" applyFont="1" applyFill="1" applyBorder="1">
      <alignment vertical="center"/>
    </xf>
    <xf numFmtId="49" fontId="9" fillId="2" borderId="16" xfId="0" applyNumberFormat="1" applyFont="1" applyFill="1" applyBorder="1" applyAlignment="1">
      <alignment horizontal="justify" vertical="center" wrapText="1"/>
    </xf>
    <xf numFmtId="176" fontId="13" fillId="2" borderId="9" xfId="0" applyNumberFormat="1" applyFont="1" applyFill="1" applyBorder="1">
      <alignment vertical="center"/>
    </xf>
    <xf numFmtId="49" fontId="9" fillId="5" borderId="16" xfId="0" applyNumberFormat="1" applyFont="1" applyFill="1" applyBorder="1" applyAlignment="1">
      <alignment horizontal="left" vertical="center" wrapText="1" indent="1"/>
    </xf>
    <xf numFmtId="49" fontId="9" fillId="5" borderId="17" xfId="0" applyNumberFormat="1" applyFont="1" applyFill="1" applyBorder="1" applyAlignment="1">
      <alignment horizontal="justify" vertical="center" wrapText="1"/>
    </xf>
    <xf numFmtId="0" fontId="9" fillId="5" borderId="16" xfId="0" applyFont="1" applyFill="1" applyBorder="1" applyAlignment="1">
      <alignment horizontal="left" vertical="center" wrapText="1" indent="1"/>
    </xf>
    <xf numFmtId="0" fontId="9" fillId="5" borderId="17" xfId="0" applyFont="1" applyFill="1" applyBorder="1" applyAlignment="1">
      <alignment horizontal="left" vertical="center" wrapText="1" indent="1"/>
    </xf>
    <xf numFmtId="0" fontId="9" fillId="5" borderId="9" xfId="0" applyFont="1" applyFill="1" applyBorder="1" applyAlignment="1">
      <alignment horizontal="left" vertical="center" wrapText="1" indent="1"/>
    </xf>
    <xf numFmtId="0" fontId="9" fillId="5" borderId="18" xfId="0" applyFont="1" applyFill="1" applyBorder="1" applyAlignment="1">
      <alignment horizontal="justify" vertical="center" wrapText="1"/>
    </xf>
    <xf numFmtId="0" fontId="9" fillId="5" borderId="19" xfId="0" applyFont="1" applyFill="1" applyBorder="1" applyAlignment="1">
      <alignment horizontal="left" vertical="center" wrapText="1" indent="1"/>
    </xf>
    <xf numFmtId="0" fontId="9" fillId="5" borderId="20" xfId="0" applyFont="1" applyFill="1" applyBorder="1" applyAlignment="1">
      <alignment horizontal="left" vertical="center" wrapText="1" indent="1"/>
    </xf>
    <xf numFmtId="176" fontId="13" fillId="2" borderId="21" xfId="0" applyNumberFormat="1" applyFont="1" applyFill="1" applyBorder="1">
      <alignment vertical="center"/>
    </xf>
    <xf numFmtId="176" fontId="13" fillId="2" borderId="17" xfId="0" applyNumberFormat="1" applyFont="1" applyFill="1" applyBorder="1">
      <alignment vertical="center"/>
    </xf>
    <xf numFmtId="49" fontId="9" fillId="5" borderId="18" xfId="0" applyNumberFormat="1" applyFont="1" applyFill="1" applyBorder="1" applyAlignment="1">
      <alignment horizontal="justify" vertical="center" wrapText="1"/>
    </xf>
    <xf numFmtId="0" fontId="9" fillId="5" borderId="22" xfId="0" applyFont="1" applyFill="1" applyBorder="1" applyAlignment="1">
      <alignment horizontal="left" vertical="center" wrapText="1" indent="1"/>
    </xf>
    <xf numFmtId="0" fontId="9" fillId="5" borderId="23" xfId="0" applyFont="1" applyFill="1" applyBorder="1" applyAlignment="1">
      <alignment horizontal="left" vertical="center" wrapText="1" indent="1"/>
    </xf>
    <xf numFmtId="0" fontId="9" fillId="5" borderId="24" xfId="0" applyFont="1" applyFill="1" applyBorder="1" applyAlignment="1">
      <alignment horizontal="left" vertical="center" wrapText="1" indent="1"/>
    </xf>
    <xf numFmtId="0" fontId="9" fillId="5" borderId="16" xfId="0" applyFont="1" applyFill="1" applyBorder="1" applyAlignment="1">
      <alignment vertical="center" wrapText="1"/>
    </xf>
    <xf numFmtId="0" fontId="9" fillId="5" borderId="17" xfId="0" applyFont="1" applyFill="1" applyBorder="1" applyAlignment="1">
      <alignment vertical="center" wrapText="1"/>
    </xf>
    <xf numFmtId="0" fontId="9" fillId="5" borderId="19" xfId="0" applyFont="1" applyFill="1" applyBorder="1" applyAlignment="1">
      <alignment vertical="center" wrapText="1"/>
    </xf>
    <xf numFmtId="0" fontId="9" fillId="5" borderId="20" xfId="0" applyFont="1" applyFill="1" applyBorder="1" applyAlignment="1">
      <alignment vertical="center" wrapText="1"/>
    </xf>
    <xf numFmtId="0" fontId="13" fillId="3" borderId="25" xfId="0" applyFont="1" applyFill="1" applyBorder="1" applyAlignment="1">
      <alignment horizontal="center" vertical="center" wrapText="1"/>
    </xf>
    <xf numFmtId="176" fontId="13" fillId="4" borderId="26" xfId="0" applyNumberFormat="1" applyFont="1" applyFill="1" applyBorder="1" applyAlignment="1">
      <alignment horizontal="right" vertical="center"/>
    </xf>
    <xf numFmtId="176" fontId="13" fillId="4" borderId="15" xfId="0" applyNumberFormat="1" applyFont="1" applyFill="1" applyBorder="1" applyAlignment="1">
      <alignment horizontal="right" vertical="center"/>
    </xf>
    <xf numFmtId="176" fontId="13" fillId="4" borderId="27" xfId="0" applyNumberFormat="1" applyFont="1" applyFill="1" applyBorder="1" applyAlignment="1">
      <alignment horizontal="right" vertical="center"/>
    </xf>
    <xf numFmtId="176" fontId="13" fillId="2" borderId="28" xfId="0" applyNumberFormat="1" applyFont="1" applyFill="1" applyBorder="1" applyAlignment="1">
      <alignment horizontal="right" vertical="center" wrapText="1"/>
    </xf>
    <xf numFmtId="176" fontId="13" fillId="2" borderId="29" xfId="0" applyNumberFormat="1" applyFont="1" applyFill="1" applyBorder="1" applyAlignment="1">
      <alignment horizontal="right" vertical="center" wrapText="1"/>
    </xf>
    <xf numFmtId="49" fontId="9" fillId="5" borderId="16" xfId="0" applyNumberFormat="1" applyFont="1" applyFill="1" applyBorder="1" applyAlignment="1">
      <alignment horizontal="justify" vertical="center" wrapText="1"/>
    </xf>
    <xf numFmtId="49" fontId="2" fillId="5" borderId="30" xfId="0" applyNumberFormat="1" applyFont="1" applyFill="1" applyBorder="1" applyAlignment="1">
      <alignment horizontal="center" vertical="center" wrapText="1"/>
    </xf>
    <xf numFmtId="49" fontId="13" fillId="6" borderId="31" xfId="0" applyNumberFormat="1" applyFont="1" applyFill="1" applyBorder="1" applyAlignment="1">
      <alignment horizontal="center" vertical="center" wrapText="1"/>
    </xf>
    <xf numFmtId="176" fontId="13" fillId="6" borderId="28" xfId="0" applyNumberFormat="1" applyFont="1" applyFill="1" applyBorder="1" applyAlignment="1">
      <alignment horizontal="right" vertical="center" wrapText="1"/>
    </xf>
    <xf numFmtId="176" fontId="13" fillId="6" borderId="9" xfId="0" applyNumberFormat="1" applyFont="1" applyFill="1" applyBorder="1" applyAlignment="1">
      <alignment horizontal="right" vertical="center" wrapText="1"/>
    </xf>
    <xf numFmtId="176" fontId="13" fillId="6" borderId="29" xfId="0" applyNumberFormat="1" applyFont="1" applyFill="1" applyBorder="1" applyAlignment="1">
      <alignment horizontal="right" vertical="center" wrapText="1"/>
    </xf>
    <xf numFmtId="49" fontId="13" fillId="5" borderId="30" xfId="0" applyNumberFormat="1" applyFont="1" applyFill="1" applyBorder="1" applyAlignment="1">
      <alignment horizontal="center" vertical="center" wrapText="1"/>
    </xf>
    <xf numFmtId="49" fontId="9" fillId="0" borderId="32" xfId="0" applyNumberFormat="1" applyFont="1" applyBorder="1" applyAlignment="1">
      <alignment horizontal="justify" vertical="center" wrapText="1"/>
    </xf>
    <xf numFmtId="176" fontId="9" fillId="5" borderId="28" xfId="0" applyNumberFormat="1" applyFont="1" applyFill="1" applyBorder="1" applyAlignment="1">
      <alignment horizontal="right" vertical="center" wrapText="1"/>
    </xf>
    <xf numFmtId="176" fontId="9" fillId="5" borderId="9" xfId="0" applyNumberFormat="1" applyFont="1" applyFill="1" applyBorder="1" applyAlignment="1">
      <alignment horizontal="right" vertical="center" wrapText="1"/>
    </xf>
    <xf numFmtId="176" fontId="9" fillId="5" borderId="29" xfId="0" applyNumberFormat="1" applyFont="1" applyFill="1" applyBorder="1" applyAlignment="1">
      <alignment horizontal="right" vertical="center" wrapText="1"/>
    </xf>
    <xf numFmtId="49" fontId="13" fillId="6" borderId="33" xfId="0" applyNumberFormat="1" applyFont="1" applyFill="1" applyBorder="1" applyAlignment="1">
      <alignment horizontal="center" vertical="center" wrapText="1"/>
    </xf>
    <xf numFmtId="176" fontId="13" fillId="6" borderId="34" xfId="0" applyNumberFormat="1" applyFont="1" applyFill="1" applyBorder="1" applyAlignment="1">
      <alignment horizontal="right" vertical="center" wrapText="1"/>
    </xf>
    <xf numFmtId="176" fontId="13" fillId="6" borderId="35" xfId="0" applyNumberFormat="1" applyFont="1" applyFill="1" applyBorder="1" applyAlignment="1">
      <alignment horizontal="right" vertical="center" wrapText="1"/>
    </xf>
    <xf numFmtId="176" fontId="13" fillId="6" borderId="36" xfId="0" applyNumberFormat="1" applyFont="1" applyFill="1" applyBorder="1" applyAlignment="1">
      <alignment horizontal="right" vertical="center" wrapText="1"/>
    </xf>
    <xf numFmtId="49" fontId="9" fillId="5" borderId="5" xfId="0" applyNumberFormat="1" applyFont="1" applyFill="1" applyBorder="1" applyAlignment="1">
      <alignment horizontal="justify" vertical="center" wrapText="1"/>
    </xf>
    <xf numFmtId="0" fontId="9" fillId="5" borderId="37" xfId="0" applyFont="1" applyFill="1" applyBorder="1" applyAlignment="1">
      <alignment horizontal="left" vertical="center" wrapText="1" indent="1"/>
    </xf>
    <xf numFmtId="49" fontId="9" fillId="5" borderId="38" xfId="0" applyNumberFormat="1" applyFont="1" applyFill="1" applyBorder="1" applyAlignment="1">
      <alignment horizontal="justify" vertical="center" wrapText="1"/>
    </xf>
    <xf numFmtId="176" fontId="9" fillId="5" borderId="16" xfId="0" applyNumberFormat="1" applyFont="1" applyFill="1" applyBorder="1" applyAlignment="1">
      <alignment horizontal="right" vertical="center" wrapText="1"/>
    </xf>
    <xf numFmtId="176" fontId="9" fillId="5" borderId="0" xfId="0" applyNumberFormat="1" applyFont="1" applyFill="1" applyAlignment="1">
      <alignment horizontal="right" vertical="center" wrapText="1"/>
    </xf>
    <xf numFmtId="176" fontId="9" fillId="5" borderId="39" xfId="0" applyNumberFormat="1" applyFont="1" applyFill="1" applyBorder="1" applyAlignment="1">
      <alignment horizontal="right" vertical="center" wrapText="1"/>
    </xf>
    <xf numFmtId="176" fontId="9" fillId="5" borderId="6" xfId="0" applyNumberFormat="1" applyFont="1" applyFill="1" applyBorder="1" applyAlignment="1">
      <alignment horizontal="right" vertical="center" wrapText="1"/>
    </xf>
    <xf numFmtId="176" fontId="9" fillId="5" borderId="40" xfId="0" applyNumberFormat="1" applyFont="1" applyFill="1" applyBorder="1" applyAlignment="1">
      <alignment horizontal="right" vertical="center" wrapText="1"/>
    </xf>
    <xf numFmtId="176" fontId="9" fillId="5" borderId="41" xfId="0" applyNumberFormat="1" applyFont="1" applyFill="1" applyBorder="1" applyAlignment="1">
      <alignment horizontal="right" vertical="center" wrapText="1"/>
    </xf>
    <xf numFmtId="49" fontId="9" fillId="5" borderId="22" xfId="0" applyNumberFormat="1" applyFont="1" applyFill="1" applyBorder="1" applyAlignment="1">
      <alignment horizontal="justify" vertical="center" wrapText="1"/>
    </xf>
    <xf numFmtId="0" fontId="9" fillId="5" borderId="42" xfId="0" applyFont="1" applyFill="1" applyBorder="1" applyAlignment="1">
      <alignment horizontal="left" vertical="center" wrapText="1" indent="1"/>
    </xf>
    <xf numFmtId="176" fontId="9" fillId="5" borderId="43" xfId="0" applyNumberFormat="1" applyFont="1" applyFill="1" applyBorder="1" applyAlignment="1">
      <alignment horizontal="right" vertical="center" wrapText="1"/>
    </xf>
    <xf numFmtId="176" fontId="9" fillId="5" borderId="44" xfId="0" applyNumberFormat="1" applyFont="1" applyFill="1" applyBorder="1" applyAlignment="1">
      <alignment horizontal="right" vertical="center" wrapText="1"/>
    </xf>
    <xf numFmtId="176" fontId="9" fillId="5" borderId="45" xfId="0" applyNumberFormat="1" applyFont="1" applyFill="1" applyBorder="1" applyAlignment="1">
      <alignment horizontal="right" vertical="center" wrapText="1"/>
    </xf>
    <xf numFmtId="49" fontId="9" fillId="5" borderId="30" xfId="0" applyNumberFormat="1" applyFont="1" applyFill="1" applyBorder="1" applyAlignment="1">
      <alignment horizontal="justify" vertical="center" wrapText="1"/>
    </xf>
    <xf numFmtId="176" fontId="13" fillId="6" borderId="46" xfId="0" applyNumberFormat="1" applyFont="1" applyFill="1" applyBorder="1" applyAlignment="1">
      <alignment horizontal="right" vertical="center" wrapText="1"/>
    </xf>
    <xf numFmtId="176" fontId="13" fillId="6" borderId="14" xfId="0" applyNumberFormat="1" applyFont="1" applyFill="1" applyBorder="1" applyAlignment="1">
      <alignment horizontal="right" vertical="center" wrapText="1"/>
    </xf>
    <xf numFmtId="176" fontId="13" fillId="6" borderId="47" xfId="0" applyNumberFormat="1" applyFont="1" applyFill="1" applyBorder="1" applyAlignment="1">
      <alignment horizontal="right" vertical="center" wrapText="1"/>
    </xf>
    <xf numFmtId="176" fontId="9" fillId="5" borderId="17" xfId="0" applyNumberFormat="1" applyFont="1" applyFill="1" applyBorder="1" applyAlignment="1">
      <alignment horizontal="right" vertical="center"/>
    </xf>
    <xf numFmtId="176" fontId="9" fillId="5" borderId="48" xfId="0" applyNumberFormat="1" applyFont="1" applyFill="1" applyBorder="1" applyAlignment="1">
      <alignment horizontal="right" vertical="center"/>
    </xf>
    <xf numFmtId="0" fontId="9" fillId="5" borderId="16" xfId="0" applyFont="1" applyFill="1" applyBorder="1" applyAlignment="1">
      <alignment horizontal="left" vertical="top" wrapText="1" indent="1"/>
    </xf>
    <xf numFmtId="49" fontId="9" fillId="5" borderId="49" xfId="0" applyNumberFormat="1" applyFont="1" applyFill="1" applyBorder="1" applyAlignment="1">
      <alignment horizontal="justify" vertical="center" wrapText="1"/>
    </xf>
    <xf numFmtId="0" fontId="9" fillId="5" borderId="30" xfId="0" applyFont="1" applyFill="1" applyBorder="1" applyAlignment="1">
      <alignment horizontal="left" vertical="top" wrapText="1" indent="1"/>
    </xf>
    <xf numFmtId="0" fontId="9" fillId="5" borderId="50" xfId="0" applyFont="1" applyFill="1" applyBorder="1" applyAlignment="1">
      <alignment horizontal="justify" vertical="center" wrapText="1"/>
    </xf>
    <xf numFmtId="176" fontId="9" fillId="5" borderId="1" xfId="0" applyNumberFormat="1" applyFont="1" applyFill="1" applyBorder="1" applyAlignment="1">
      <alignment horizontal="right" vertical="center"/>
    </xf>
    <xf numFmtId="176" fontId="9" fillId="5" borderId="51" xfId="0" applyNumberFormat="1" applyFont="1" applyFill="1" applyBorder="1" applyAlignment="1">
      <alignment horizontal="right" vertical="center"/>
    </xf>
    <xf numFmtId="176" fontId="9" fillId="5" borderId="52" xfId="0" applyNumberFormat="1" applyFont="1" applyFill="1" applyBorder="1" applyAlignment="1">
      <alignment horizontal="right" vertical="center" wrapText="1"/>
    </xf>
    <xf numFmtId="176" fontId="9" fillId="5" borderId="53" xfId="0" applyNumberFormat="1" applyFont="1" applyFill="1" applyBorder="1" applyAlignment="1">
      <alignment horizontal="right" vertical="center"/>
    </xf>
    <xf numFmtId="176" fontId="9" fillId="5" borderId="54" xfId="0" applyNumberFormat="1" applyFont="1" applyFill="1" applyBorder="1" applyAlignment="1">
      <alignment horizontal="right" vertical="center"/>
    </xf>
    <xf numFmtId="176" fontId="13" fillId="2" borderId="16" xfId="0" applyNumberFormat="1" applyFont="1" applyFill="1" applyBorder="1" applyAlignment="1">
      <alignment horizontal="right" vertical="center" wrapText="1"/>
    </xf>
    <xf numFmtId="176" fontId="13" fillId="2" borderId="17" xfId="0" applyNumberFormat="1" applyFont="1" applyFill="1" applyBorder="1" applyAlignment="1">
      <alignment horizontal="right" vertical="center"/>
    </xf>
    <xf numFmtId="176" fontId="13" fillId="2" borderId="48" xfId="0" applyNumberFormat="1" applyFont="1" applyFill="1" applyBorder="1" applyAlignment="1">
      <alignment horizontal="right" vertical="center"/>
    </xf>
    <xf numFmtId="0" fontId="9" fillId="5" borderId="19" xfId="0" applyFont="1" applyFill="1" applyBorder="1" applyAlignment="1">
      <alignment horizontal="left" vertical="top" wrapText="1" indent="1"/>
    </xf>
    <xf numFmtId="49" fontId="9" fillId="5" borderId="53" xfId="0" applyNumberFormat="1" applyFont="1" applyFill="1" applyBorder="1" applyAlignment="1">
      <alignment horizontal="justify" vertical="center" wrapText="1"/>
    </xf>
    <xf numFmtId="49" fontId="9" fillId="5" borderId="55" xfId="0" applyNumberFormat="1" applyFont="1" applyFill="1" applyBorder="1" applyAlignment="1">
      <alignment horizontal="justify" vertical="center" wrapText="1"/>
    </xf>
    <xf numFmtId="176" fontId="9" fillId="5" borderId="34" xfId="0" applyNumberFormat="1" applyFont="1" applyFill="1" applyBorder="1" applyAlignment="1">
      <alignment horizontal="right" vertical="center" wrapText="1"/>
    </xf>
    <xf numFmtId="176" fontId="9" fillId="5" borderId="35" xfId="0" applyNumberFormat="1" applyFont="1" applyFill="1" applyBorder="1" applyAlignment="1">
      <alignment horizontal="right" vertical="center"/>
    </xf>
    <xf numFmtId="176" fontId="9" fillId="5" borderId="36" xfId="0" applyNumberFormat="1" applyFont="1" applyFill="1" applyBorder="1" applyAlignment="1">
      <alignment horizontal="right" vertical="center"/>
    </xf>
    <xf numFmtId="49" fontId="9" fillId="5" borderId="56" xfId="0" applyNumberFormat="1" applyFont="1" applyFill="1" applyBorder="1" applyAlignment="1">
      <alignment horizontal="justify" vertical="center" wrapText="1"/>
    </xf>
    <xf numFmtId="176" fontId="9" fillId="5" borderId="9" xfId="0" applyNumberFormat="1" applyFont="1" applyFill="1" applyBorder="1" applyAlignment="1">
      <alignment horizontal="right" vertical="center"/>
    </xf>
    <xf numFmtId="176" fontId="9" fillId="5" borderId="29" xfId="0" applyNumberFormat="1" applyFont="1" applyFill="1" applyBorder="1" applyAlignment="1">
      <alignment horizontal="right" vertical="center"/>
    </xf>
    <xf numFmtId="49" fontId="9" fillId="5" borderId="57" xfId="0" applyNumberFormat="1" applyFont="1" applyFill="1" applyBorder="1" applyAlignment="1">
      <alignment horizontal="justify" vertical="center" wrapText="1"/>
    </xf>
    <xf numFmtId="176" fontId="9" fillId="5" borderId="19" xfId="0" applyNumberFormat="1" applyFont="1" applyFill="1" applyBorder="1" applyAlignment="1">
      <alignment horizontal="right" vertical="center" wrapText="1"/>
    </xf>
    <xf numFmtId="176" fontId="9" fillId="5" borderId="20" xfId="0" applyNumberFormat="1" applyFont="1" applyFill="1" applyBorder="1" applyAlignment="1">
      <alignment horizontal="right" vertical="center"/>
    </xf>
    <xf numFmtId="176" fontId="9" fillId="5" borderId="58" xfId="0" applyNumberFormat="1" applyFont="1" applyFill="1" applyBorder="1" applyAlignment="1">
      <alignment horizontal="right" vertical="center"/>
    </xf>
    <xf numFmtId="49" fontId="9" fillId="5" borderId="59" xfId="0" applyNumberFormat="1" applyFont="1" applyFill="1" applyBorder="1" applyAlignment="1">
      <alignment horizontal="justify" vertical="center" wrapText="1"/>
    </xf>
    <xf numFmtId="176" fontId="9" fillId="5" borderId="14" xfId="0" applyNumberFormat="1" applyFont="1" applyFill="1" applyBorder="1" applyAlignment="1">
      <alignment horizontal="right" vertical="center"/>
    </xf>
    <xf numFmtId="176" fontId="9" fillId="5" borderId="47" xfId="0" applyNumberFormat="1" applyFont="1" applyFill="1" applyBorder="1" applyAlignment="1">
      <alignment horizontal="right" vertical="center"/>
    </xf>
    <xf numFmtId="49" fontId="9" fillId="5" borderId="60" xfId="0" applyNumberFormat="1" applyFont="1" applyFill="1" applyBorder="1" applyAlignment="1">
      <alignment horizontal="justify" vertical="center" wrapText="1"/>
    </xf>
    <xf numFmtId="49" fontId="9" fillId="5" borderId="61" xfId="0" applyNumberFormat="1" applyFont="1" applyFill="1" applyBorder="1" applyAlignment="1">
      <alignment horizontal="justify" vertical="center" wrapText="1"/>
    </xf>
    <xf numFmtId="0" fontId="9" fillId="5" borderId="62" xfId="0" applyFont="1" applyFill="1" applyBorder="1" applyAlignment="1">
      <alignment vertical="center" wrapText="1"/>
    </xf>
    <xf numFmtId="49" fontId="9" fillId="5" borderId="23" xfId="0" applyNumberFormat="1" applyFont="1" applyFill="1" applyBorder="1" applyAlignment="1">
      <alignment horizontal="justify" vertical="center" wrapText="1"/>
    </xf>
    <xf numFmtId="0" fontId="9" fillId="5" borderId="63" xfId="0" applyFont="1" applyFill="1" applyBorder="1" applyAlignment="1">
      <alignment vertical="center" wrapText="1"/>
    </xf>
    <xf numFmtId="0" fontId="9" fillId="5" borderId="57" xfId="0" applyFont="1" applyFill="1" applyBorder="1" applyAlignment="1">
      <alignment vertical="center" wrapText="1"/>
    </xf>
    <xf numFmtId="0" fontId="9" fillId="5" borderId="64" xfId="0" applyFont="1" applyFill="1" applyBorder="1" applyAlignment="1">
      <alignment vertical="center" wrapText="1"/>
    </xf>
    <xf numFmtId="176" fontId="9" fillId="5" borderId="46" xfId="0" applyNumberFormat="1" applyFont="1" applyFill="1" applyBorder="1" applyAlignment="1">
      <alignment horizontal="right" vertical="center" wrapText="1"/>
    </xf>
    <xf numFmtId="49" fontId="9" fillId="2" borderId="65" xfId="0" applyNumberFormat="1" applyFont="1" applyFill="1" applyBorder="1" applyAlignment="1">
      <alignment horizontal="justify" vertical="center" wrapText="1"/>
    </xf>
    <xf numFmtId="0" fontId="9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176" fontId="2" fillId="0" borderId="0" xfId="0" applyNumberFormat="1" applyFont="1" applyAlignment="1">
      <alignment horizontal="right" vertical="center" wrapText="1" indent="1"/>
    </xf>
    <xf numFmtId="0" fontId="2" fillId="0" borderId="66" xfId="0" applyFont="1" applyBorder="1" applyAlignment="1">
      <alignment horizontal="center" vertical="center" wrapText="1"/>
    </xf>
    <xf numFmtId="176" fontId="2" fillId="5" borderId="66" xfId="0" applyNumberFormat="1" applyFont="1" applyFill="1" applyBorder="1" applyAlignment="1">
      <alignment horizontal="right" vertical="center" wrapText="1" indent="1"/>
    </xf>
    <xf numFmtId="0" fontId="2" fillId="0" borderId="67" xfId="0" applyFont="1" applyBorder="1" applyAlignment="1">
      <alignment horizontal="left" vertical="center" wrapText="1" indent="1"/>
    </xf>
    <xf numFmtId="0" fontId="2" fillId="0" borderId="39" xfId="0" applyFont="1" applyBorder="1" applyAlignment="1">
      <alignment horizontal="left" vertical="center" wrapText="1" indent="1"/>
    </xf>
    <xf numFmtId="0" fontId="2" fillId="0" borderId="37" xfId="0" applyFont="1" applyBorder="1" applyAlignment="1">
      <alignment horizontal="left" vertical="center" wrapText="1" indent="1"/>
    </xf>
    <xf numFmtId="0" fontId="2" fillId="0" borderId="68" xfId="0" applyFont="1" applyBorder="1" applyAlignment="1">
      <alignment horizontal="left" vertical="center" wrapText="1" indent="1"/>
    </xf>
    <xf numFmtId="176" fontId="9" fillId="5" borderId="18" xfId="0" applyNumberFormat="1" applyFont="1" applyFill="1" applyBorder="1" applyAlignment="1">
      <alignment horizontal="right" vertical="center"/>
    </xf>
    <xf numFmtId="176" fontId="9" fillId="5" borderId="69" xfId="0" applyNumberFormat="1" applyFont="1" applyFill="1" applyBorder="1" applyAlignment="1">
      <alignment horizontal="right" vertical="center"/>
    </xf>
    <xf numFmtId="0" fontId="9" fillId="5" borderId="55" xfId="0" applyFont="1" applyFill="1" applyBorder="1" applyAlignment="1">
      <alignment vertical="center" wrapText="1"/>
    </xf>
    <xf numFmtId="176" fontId="13" fillId="2" borderId="70" xfId="0" applyNumberFormat="1" applyFont="1" applyFill="1" applyBorder="1" applyAlignment="1">
      <alignment horizontal="right" vertical="center" wrapText="1"/>
    </xf>
    <xf numFmtId="176" fontId="13" fillId="2" borderId="61" xfId="0" applyNumberFormat="1" applyFont="1" applyFill="1" applyBorder="1" applyAlignment="1">
      <alignment horizontal="right" vertical="center"/>
    </xf>
    <xf numFmtId="176" fontId="9" fillId="5" borderId="71" xfId="0" applyNumberFormat="1" applyFont="1" applyFill="1" applyBorder="1" applyAlignment="1">
      <alignment horizontal="right" vertical="center" wrapText="1"/>
    </xf>
    <xf numFmtId="176" fontId="9" fillId="5" borderId="72" xfId="0" applyNumberFormat="1" applyFont="1" applyFill="1" applyBorder="1" applyAlignment="1">
      <alignment horizontal="right" vertical="center"/>
    </xf>
    <xf numFmtId="176" fontId="2" fillId="0" borderId="18" xfId="0" applyNumberFormat="1" applyFont="1" applyBorder="1" applyAlignment="1">
      <alignment horizontal="right" vertical="center" wrapText="1" indent="1"/>
    </xf>
    <xf numFmtId="49" fontId="9" fillId="5" borderId="73" xfId="0" applyNumberFormat="1" applyFont="1" applyFill="1" applyBorder="1" applyAlignment="1">
      <alignment horizontal="justify" vertical="center" wrapText="1"/>
    </xf>
    <xf numFmtId="0" fontId="9" fillId="5" borderId="4" xfId="0" applyFont="1" applyFill="1" applyBorder="1" applyAlignment="1">
      <alignment horizontal="left" vertical="top" wrapText="1" indent="1"/>
    </xf>
    <xf numFmtId="49" fontId="9" fillId="5" borderId="74" xfId="0" applyNumberFormat="1" applyFont="1" applyFill="1" applyBorder="1" applyAlignment="1">
      <alignment horizontal="justify" vertical="center" wrapText="1"/>
    </xf>
    <xf numFmtId="0" fontId="9" fillId="5" borderId="5" xfId="0" applyFont="1" applyFill="1" applyBorder="1" applyAlignment="1">
      <alignment horizontal="left" vertical="top" wrapText="1" indent="1"/>
    </xf>
    <xf numFmtId="0" fontId="1" fillId="0" borderId="0" xfId="0" applyFont="1" applyAlignment="1">
      <alignment horizontal="justify" vertical="center" wrapText="1"/>
    </xf>
    <xf numFmtId="176" fontId="2" fillId="0" borderId="75" xfId="0" applyNumberFormat="1" applyFont="1" applyBorder="1" applyAlignment="1">
      <alignment horizontal="right" vertical="center" wrapText="1" indent="1"/>
    </xf>
    <xf numFmtId="49" fontId="16" fillId="5" borderId="27" xfId="0" applyNumberFormat="1" applyFont="1" applyFill="1" applyBorder="1" applyAlignment="1">
      <alignment horizontal="left" vertical="center" wrapText="1" indent="1"/>
    </xf>
    <xf numFmtId="49" fontId="16" fillId="5" borderId="48" xfId="0" applyNumberFormat="1" applyFont="1" applyFill="1" applyBorder="1" applyAlignment="1">
      <alignment horizontal="left" vertical="center" wrapText="1" indent="1"/>
    </xf>
    <xf numFmtId="49" fontId="17" fillId="5" borderId="27" xfId="0" applyNumberFormat="1" applyFont="1" applyFill="1" applyBorder="1" applyAlignment="1">
      <alignment vertical="center" wrapText="1"/>
    </xf>
    <xf numFmtId="49" fontId="16" fillId="5" borderId="29" xfId="0" applyNumberFormat="1" applyFont="1" applyFill="1" applyBorder="1" applyAlignment="1">
      <alignment vertical="center" wrapText="1"/>
    </xf>
    <xf numFmtId="49" fontId="16" fillId="5" borderId="45" xfId="0" applyNumberFormat="1" applyFont="1" applyFill="1" applyBorder="1" applyAlignment="1">
      <alignment vertical="center" wrapText="1"/>
    </xf>
    <xf numFmtId="49" fontId="16" fillId="5" borderId="36" xfId="0" applyNumberFormat="1" applyFont="1" applyFill="1" applyBorder="1" applyAlignment="1">
      <alignment vertical="center" wrapText="1"/>
    </xf>
    <xf numFmtId="49" fontId="20" fillId="5" borderId="29" xfId="0" applyNumberFormat="1" applyFont="1" applyFill="1" applyBorder="1" applyAlignment="1">
      <alignment horizontal="left" vertical="center" wrapText="1" indent="1"/>
    </xf>
    <xf numFmtId="176" fontId="13" fillId="2" borderId="110" xfId="0" applyNumberFormat="1" applyFont="1" applyFill="1" applyBorder="1" applyAlignment="1">
      <alignment horizontal="right" vertical="center"/>
    </xf>
    <xf numFmtId="176" fontId="9" fillId="5" borderId="111" xfId="0" applyNumberFormat="1" applyFont="1" applyFill="1" applyBorder="1" applyAlignment="1">
      <alignment horizontal="right" vertical="center" wrapText="1"/>
    </xf>
    <xf numFmtId="176" fontId="15" fillId="7" borderId="15" xfId="0" applyNumberFormat="1" applyFont="1" applyFill="1" applyBorder="1">
      <alignment vertical="center"/>
    </xf>
    <xf numFmtId="176" fontId="15" fillId="5" borderId="15" xfId="0" applyNumberFormat="1" applyFont="1" applyFill="1" applyBorder="1">
      <alignment vertical="center"/>
    </xf>
    <xf numFmtId="176" fontId="13" fillId="2" borderId="101" xfId="0" applyNumberFormat="1" applyFont="1" applyFill="1" applyBorder="1" applyAlignment="1">
      <alignment horizontal="right" vertical="center" wrapText="1"/>
    </xf>
    <xf numFmtId="176" fontId="13" fillId="6" borderId="101" xfId="0" applyNumberFormat="1" applyFont="1" applyFill="1" applyBorder="1" applyAlignment="1">
      <alignment horizontal="right" vertical="center" wrapText="1"/>
    </xf>
    <xf numFmtId="176" fontId="13" fillId="6" borderId="114" xfId="0" applyNumberFormat="1" applyFont="1" applyFill="1" applyBorder="1" applyAlignment="1">
      <alignment horizontal="right" vertical="center" wrapText="1"/>
    </xf>
    <xf numFmtId="176" fontId="9" fillId="5" borderId="101" xfId="0" applyNumberFormat="1" applyFont="1" applyFill="1" applyBorder="1" applyAlignment="1">
      <alignment horizontal="right" vertical="center" wrapText="1"/>
    </xf>
    <xf numFmtId="176" fontId="9" fillId="5" borderId="110" xfId="0" applyNumberFormat="1" applyFont="1" applyFill="1" applyBorder="1" applyAlignment="1">
      <alignment horizontal="right" vertical="center" wrapText="1"/>
    </xf>
    <xf numFmtId="176" fontId="13" fillId="6" borderId="115" xfId="0" applyNumberFormat="1" applyFont="1" applyFill="1" applyBorder="1" applyAlignment="1">
      <alignment horizontal="right" vertical="center" wrapText="1"/>
    </xf>
    <xf numFmtId="176" fontId="9" fillId="5" borderId="66" xfId="0" applyNumberFormat="1" applyFont="1" applyFill="1" applyBorder="1" applyAlignment="1">
      <alignment horizontal="right" vertical="center" wrapText="1"/>
    </xf>
    <xf numFmtId="176" fontId="9" fillId="5" borderId="75" xfId="0" applyNumberFormat="1" applyFont="1" applyFill="1" applyBorder="1" applyAlignment="1">
      <alignment horizontal="right" vertical="center" wrapText="1"/>
    </xf>
    <xf numFmtId="176" fontId="13" fillId="6" borderId="116" xfId="0" applyNumberFormat="1" applyFont="1" applyFill="1" applyBorder="1" applyAlignment="1">
      <alignment horizontal="right" vertical="center" wrapText="1"/>
    </xf>
    <xf numFmtId="176" fontId="9" fillId="5" borderId="116" xfId="0" applyNumberFormat="1" applyFont="1" applyFill="1" applyBorder="1" applyAlignment="1">
      <alignment horizontal="right" vertical="center" wrapText="1"/>
    </xf>
    <xf numFmtId="176" fontId="9" fillId="5" borderId="114" xfId="0" applyNumberFormat="1" applyFont="1" applyFill="1" applyBorder="1" applyAlignment="1">
      <alignment horizontal="right" vertical="center" wrapText="1"/>
    </xf>
    <xf numFmtId="176" fontId="9" fillId="5" borderId="24" xfId="0" applyNumberFormat="1" applyFont="1" applyFill="1" applyBorder="1" applyAlignment="1">
      <alignment horizontal="right" vertical="center" wrapText="1"/>
    </xf>
    <xf numFmtId="176" fontId="13" fillId="2" borderId="110" xfId="0" applyNumberFormat="1" applyFont="1" applyFill="1" applyBorder="1" applyAlignment="1">
      <alignment horizontal="right" vertical="center" wrapText="1"/>
    </xf>
    <xf numFmtId="176" fontId="9" fillId="5" borderId="90" xfId="0" applyNumberFormat="1" applyFont="1" applyFill="1" applyBorder="1" applyAlignment="1">
      <alignment horizontal="right" vertical="center" wrapText="1"/>
    </xf>
    <xf numFmtId="176" fontId="9" fillId="5" borderId="114" xfId="0" applyNumberFormat="1" applyFont="1" applyFill="1" applyBorder="1" applyAlignment="1">
      <alignment horizontal="right" vertical="center"/>
    </xf>
    <xf numFmtId="176" fontId="9" fillId="5" borderId="101" xfId="0" applyNumberFormat="1" applyFont="1" applyFill="1" applyBorder="1" applyAlignment="1">
      <alignment horizontal="right" vertical="center"/>
    </xf>
    <xf numFmtId="176" fontId="9" fillId="5" borderId="24" xfId="0" applyNumberFormat="1" applyFont="1" applyFill="1" applyBorder="1" applyAlignment="1">
      <alignment horizontal="right" vertical="center"/>
    </xf>
    <xf numFmtId="176" fontId="13" fillId="7" borderId="100" xfId="0" applyNumberFormat="1" applyFont="1" applyFill="1" applyBorder="1" applyAlignment="1">
      <alignment horizontal="right" vertical="center"/>
    </xf>
    <xf numFmtId="176" fontId="13" fillId="7" borderId="15" xfId="0" applyNumberFormat="1" applyFont="1" applyFill="1" applyBorder="1" applyAlignment="1">
      <alignment horizontal="right" vertical="center"/>
    </xf>
    <xf numFmtId="176" fontId="13" fillId="7" borderId="27" xfId="0" applyNumberFormat="1" applyFont="1" applyFill="1" applyBorder="1" applyAlignment="1">
      <alignment horizontal="right" vertical="center"/>
    </xf>
    <xf numFmtId="176" fontId="13" fillId="5" borderId="100" xfId="0" applyNumberFormat="1" applyFont="1" applyFill="1" applyBorder="1" applyAlignment="1">
      <alignment horizontal="right" vertical="center" wrapText="1"/>
    </xf>
    <xf numFmtId="49" fontId="22" fillId="5" borderId="29" xfId="0" applyNumberFormat="1" applyFont="1" applyFill="1" applyBorder="1" applyAlignment="1">
      <alignment horizontal="left" vertical="center" wrapText="1" indent="1"/>
    </xf>
    <xf numFmtId="49" fontId="24" fillId="5" borderId="48" xfId="0" applyNumberFormat="1" applyFont="1" applyFill="1" applyBorder="1" applyAlignment="1">
      <alignment horizontal="left" vertical="center" wrapText="1" indent="1"/>
    </xf>
    <xf numFmtId="49" fontId="24" fillId="5" borderId="29" xfId="0" applyNumberFormat="1" applyFont="1" applyFill="1" applyBorder="1" applyAlignment="1">
      <alignment horizontal="left" vertical="center" wrapText="1"/>
    </xf>
    <xf numFmtId="49" fontId="23" fillId="5" borderId="48" xfId="0" applyNumberFormat="1" applyFont="1" applyFill="1" applyBorder="1" applyAlignment="1">
      <alignment horizontal="left" vertical="center" wrapText="1" indent="1"/>
    </xf>
    <xf numFmtId="49" fontId="23" fillId="5" borderId="76" xfId="0" applyNumberFormat="1" applyFont="1" applyFill="1" applyBorder="1" applyAlignment="1">
      <alignment horizontal="left" vertical="center" wrapText="1"/>
    </xf>
    <xf numFmtId="49" fontId="25" fillId="5" borderId="45" xfId="0" applyNumberFormat="1" applyFont="1" applyFill="1" applyBorder="1" applyAlignment="1">
      <alignment vertical="center" wrapText="1"/>
    </xf>
    <xf numFmtId="49" fontId="26" fillId="5" borderId="45" xfId="0" applyNumberFormat="1" applyFont="1" applyFill="1" applyBorder="1" applyAlignment="1">
      <alignment vertical="center" wrapText="1"/>
    </xf>
    <xf numFmtId="49" fontId="25" fillId="5" borderId="51" xfId="0" applyNumberFormat="1" applyFont="1" applyFill="1" applyBorder="1" applyAlignment="1">
      <alignment vertical="center" wrapText="1"/>
    </xf>
    <xf numFmtId="49" fontId="25" fillId="5" borderId="120" xfId="0" applyNumberFormat="1" applyFont="1" applyFill="1" applyBorder="1" applyAlignment="1">
      <alignment vertical="center" wrapText="1"/>
    </xf>
    <xf numFmtId="49" fontId="25" fillId="5" borderId="121" xfId="0" applyNumberFormat="1" applyFont="1" applyFill="1" applyBorder="1" applyAlignment="1">
      <alignment vertical="center" wrapText="1"/>
    </xf>
    <xf numFmtId="49" fontId="26" fillId="5" borderId="77" xfId="0" applyNumberFormat="1" applyFont="1" applyFill="1" applyBorder="1" applyAlignment="1">
      <alignment vertical="center" wrapText="1"/>
    </xf>
    <xf numFmtId="49" fontId="26" fillId="5" borderId="48" xfId="0" applyNumberFormat="1" applyFont="1" applyFill="1" applyBorder="1" applyAlignment="1">
      <alignment vertical="center" wrapText="1"/>
    </xf>
    <xf numFmtId="49" fontId="25" fillId="5" borderId="47" xfId="0" applyNumberFormat="1" applyFont="1" applyFill="1" applyBorder="1" applyAlignment="1">
      <alignment vertical="center" wrapText="1"/>
    </xf>
    <xf numFmtId="49" fontId="25" fillId="5" borderId="122" xfId="0" applyNumberFormat="1" applyFont="1" applyFill="1" applyBorder="1" applyAlignment="1">
      <alignment vertical="center" wrapText="1"/>
    </xf>
    <xf numFmtId="49" fontId="25" fillId="5" borderId="89" xfId="0" applyNumberFormat="1" applyFont="1" applyFill="1" applyBorder="1" applyAlignment="1">
      <alignment vertical="center" wrapText="1"/>
    </xf>
    <xf numFmtId="49" fontId="25" fillId="5" borderId="123" xfId="0" applyNumberFormat="1" applyFont="1" applyFill="1" applyBorder="1" applyAlignment="1">
      <alignment vertical="center" wrapText="1"/>
    </xf>
    <xf numFmtId="49" fontId="25" fillId="5" borderId="48" xfId="0" applyNumberFormat="1" applyFont="1" applyFill="1" applyBorder="1" applyAlignment="1">
      <alignment horizontal="left" vertical="center" wrapText="1" indent="1"/>
    </xf>
    <xf numFmtId="49" fontId="25" fillId="5" borderId="120" xfId="0" applyNumberFormat="1" applyFont="1" applyFill="1" applyBorder="1" applyAlignment="1">
      <alignment horizontal="left" vertical="center" wrapText="1"/>
    </xf>
    <xf numFmtId="49" fontId="25" fillId="5" borderId="77" xfId="0" applyNumberFormat="1" applyFont="1" applyFill="1" applyBorder="1" applyAlignment="1">
      <alignment horizontal="left" vertical="center" wrapText="1"/>
    </xf>
    <xf numFmtId="49" fontId="25" fillId="5" borderId="76" xfId="0" applyNumberFormat="1" applyFont="1" applyFill="1" applyBorder="1" applyAlignment="1">
      <alignment horizontal="left" vertical="center" wrapText="1"/>
    </xf>
    <xf numFmtId="49" fontId="23" fillId="5" borderId="54" xfId="0" applyNumberFormat="1" applyFont="1" applyFill="1" applyBorder="1" applyAlignment="1">
      <alignment vertical="center" wrapText="1"/>
    </xf>
    <xf numFmtId="0" fontId="28" fillId="0" borderId="0" xfId="0" applyFont="1">
      <alignment vertical="center"/>
    </xf>
    <xf numFmtId="0" fontId="18" fillId="0" borderId="2" xfId="0" applyFont="1" applyBorder="1" applyAlignment="1">
      <alignment horizontal="center"/>
    </xf>
    <xf numFmtId="0" fontId="18" fillId="0" borderId="78" xfId="0" applyFont="1" applyBorder="1" applyAlignment="1">
      <alignment horizontal="center"/>
    </xf>
    <xf numFmtId="0" fontId="18" fillId="0" borderId="79" xfId="0" applyFont="1" applyBorder="1" applyAlignment="1">
      <alignment horizontal="center"/>
    </xf>
    <xf numFmtId="0" fontId="19" fillId="0" borderId="4" xfId="0" applyFont="1" applyBorder="1" applyAlignment="1">
      <alignment horizontal="center" vertical="top"/>
    </xf>
    <xf numFmtId="0" fontId="19" fillId="0" borderId="74" xfId="0" applyFont="1" applyBorder="1" applyAlignment="1">
      <alignment horizontal="center" vertical="top"/>
    </xf>
    <xf numFmtId="0" fontId="19" fillId="0" borderId="77" xfId="0" applyFont="1" applyBorder="1" applyAlignment="1">
      <alignment horizontal="center" vertical="top"/>
    </xf>
    <xf numFmtId="0" fontId="5" fillId="0" borderId="80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3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81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84" xfId="0" applyFont="1" applyBorder="1" applyAlignment="1">
      <alignment horizontal="center" vertical="center" wrapText="1"/>
    </xf>
    <xf numFmtId="0" fontId="4" fillId="0" borderId="85" xfId="0" applyFont="1" applyBorder="1" applyAlignment="1">
      <alignment horizontal="center" vertical="center" wrapText="1"/>
    </xf>
    <xf numFmtId="0" fontId="4" fillId="0" borderId="86" xfId="0" applyFont="1" applyBorder="1" applyAlignment="1">
      <alignment horizontal="center" vertical="center" wrapText="1"/>
    </xf>
    <xf numFmtId="0" fontId="4" fillId="0" borderId="87" xfId="0" applyFont="1" applyBorder="1" applyAlignment="1">
      <alignment horizontal="center" vertical="center"/>
    </xf>
    <xf numFmtId="0" fontId="4" fillId="0" borderId="88" xfId="0" applyFont="1" applyBorder="1" applyAlignment="1">
      <alignment horizontal="center" vertical="center"/>
    </xf>
    <xf numFmtId="0" fontId="4" fillId="0" borderId="89" xfId="0" applyFont="1" applyBorder="1" applyAlignment="1">
      <alignment horizontal="center" vertical="center"/>
    </xf>
    <xf numFmtId="0" fontId="4" fillId="0" borderId="8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27" fillId="5" borderId="0" xfId="0" applyFont="1" applyFill="1" applyAlignment="1">
      <alignment horizontal="left" vertical="center"/>
    </xf>
    <xf numFmtId="0" fontId="2" fillId="0" borderId="31" xfId="0" applyFont="1" applyBorder="1" applyAlignment="1">
      <alignment horizontal="center" vertical="center" wrapText="1"/>
    </xf>
    <xf numFmtId="0" fontId="2" fillId="0" borderId="90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20" fillId="0" borderId="67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20" fillId="0" borderId="68" xfId="0" applyFont="1" applyBorder="1" applyAlignment="1">
      <alignment horizontal="center" vertical="center" wrapText="1"/>
    </xf>
    <xf numFmtId="0" fontId="9" fillId="0" borderId="67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68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3" fillId="3" borderId="91" xfId="0" applyFont="1" applyFill="1" applyBorder="1" applyAlignment="1">
      <alignment horizontal="center" vertical="center" wrapText="1"/>
    </xf>
    <xf numFmtId="0" fontId="13" fillId="3" borderId="92" xfId="0" applyFont="1" applyFill="1" applyBorder="1" applyAlignment="1">
      <alignment horizontal="center" vertical="center" wrapText="1"/>
    </xf>
    <xf numFmtId="0" fontId="13" fillId="3" borderId="93" xfId="0" applyFont="1" applyFill="1" applyBorder="1" applyAlignment="1">
      <alignment horizontal="center" vertical="center" wrapText="1"/>
    </xf>
    <xf numFmtId="0" fontId="14" fillId="3" borderId="94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14" fillId="3" borderId="95" xfId="0" applyFont="1" applyFill="1" applyBorder="1" applyAlignment="1">
      <alignment horizontal="center" vertical="center" wrapText="1"/>
    </xf>
    <xf numFmtId="0" fontId="14" fillId="3" borderId="81" xfId="0" applyFont="1" applyFill="1" applyBorder="1" applyAlignment="1">
      <alignment horizontal="center" vertical="center" wrapText="1"/>
    </xf>
    <xf numFmtId="0" fontId="14" fillId="3" borderId="96" xfId="0" applyFont="1" applyFill="1" applyBorder="1" applyAlignment="1">
      <alignment horizontal="center" vertical="center" wrapText="1"/>
    </xf>
    <xf numFmtId="0" fontId="14" fillId="5" borderId="97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176" fontId="9" fillId="5" borderId="60" xfId="0" applyNumberFormat="1" applyFont="1" applyFill="1" applyBorder="1">
      <alignment vertical="center"/>
    </xf>
    <xf numFmtId="176" fontId="9" fillId="5" borderId="102" xfId="0" applyNumberFormat="1" applyFont="1" applyFill="1" applyBorder="1">
      <alignment vertical="center"/>
    </xf>
    <xf numFmtId="176" fontId="9" fillId="5" borderId="18" xfId="0" applyNumberFormat="1" applyFont="1" applyFill="1" applyBorder="1">
      <alignment vertical="center"/>
    </xf>
    <xf numFmtId="176" fontId="9" fillId="5" borderId="17" xfId="0" applyNumberFormat="1" applyFont="1" applyFill="1" applyBorder="1">
      <alignment vertical="center"/>
    </xf>
    <xf numFmtId="0" fontId="0" fillId="5" borderId="98" xfId="0" applyFill="1" applyBorder="1" applyAlignment="1">
      <alignment horizontal="center" vertical="center" wrapText="1"/>
    </xf>
    <xf numFmtId="0" fontId="0" fillId="5" borderId="99" xfId="0" applyFill="1" applyBorder="1" applyAlignment="1">
      <alignment horizontal="center" vertical="center" wrapText="1"/>
    </xf>
    <xf numFmtId="0" fontId="0" fillId="5" borderId="100" xfId="0" applyFill="1" applyBorder="1" applyAlignment="1">
      <alignment horizontal="center" vertical="center" wrapText="1"/>
    </xf>
    <xf numFmtId="49" fontId="13" fillId="2" borderId="56" xfId="0" applyNumberFormat="1" applyFont="1" applyFill="1" applyBorder="1" applyAlignment="1">
      <alignment horizontal="center" vertical="center" wrapText="1"/>
    </xf>
    <xf numFmtId="49" fontId="13" fillId="2" borderId="101" xfId="0" applyNumberFormat="1" applyFont="1" applyFill="1" applyBorder="1" applyAlignment="1">
      <alignment horizontal="center" vertical="center" wrapText="1"/>
    </xf>
    <xf numFmtId="176" fontId="9" fillId="5" borderId="20" xfId="0" applyNumberFormat="1" applyFont="1" applyFill="1" applyBorder="1">
      <alignment vertical="center"/>
    </xf>
    <xf numFmtId="176" fontId="9" fillId="5" borderId="9" xfId="0" applyNumberFormat="1" applyFont="1" applyFill="1" applyBorder="1">
      <alignment vertical="center"/>
    </xf>
    <xf numFmtId="49" fontId="13" fillId="2" borderId="44" xfId="0" applyNumberFormat="1" applyFont="1" applyFill="1" applyBorder="1" applyAlignment="1">
      <alignment horizontal="center" vertical="center" wrapText="1"/>
    </xf>
    <xf numFmtId="49" fontId="23" fillId="5" borderId="69" xfId="0" applyNumberFormat="1" applyFont="1" applyFill="1" applyBorder="1" applyAlignment="1">
      <alignment horizontal="left" vertical="center" wrapText="1"/>
    </xf>
    <xf numFmtId="49" fontId="23" fillId="5" borderId="58" xfId="0" applyNumberFormat="1" applyFont="1" applyFill="1" applyBorder="1" applyAlignment="1">
      <alignment horizontal="left" vertical="center" wrapText="1"/>
    </xf>
    <xf numFmtId="49" fontId="23" fillId="5" borderId="108" xfId="0" applyNumberFormat="1" applyFont="1" applyFill="1" applyBorder="1" applyAlignment="1">
      <alignment horizontal="left" vertical="center" wrapText="1"/>
    </xf>
    <xf numFmtId="49" fontId="23" fillId="0" borderId="112" xfId="0" applyNumberFormat="1" applyFont="1" applyBorder="1" applyAlignment="1">
      <alignment horizontal="left" vertical="center" wrapText="1"/>
    </xf>
    <xf numFmtId="49" fontId="23" fillId="0" borderId="113" xfId="0" applyNumberFormat="1" applyFont="1" applyBorder="1" applyAlignment="1">
      <alignment horizontal="left" vertical="center" wrapText="1"/>
    </xf>
    <xf numFmtId="49" fontId="23" fillId="5" borderId="109" xfId="0" applyNumberFormat="1" applyFont="1" applyFill="1" applyBorder="1" applyAlignment="1">
      <alignment horizontal="left" vertical="center" wrapText="1"/>
    </xf>
    <xf numFmtId="49" fontId="23" fillId="0" borderId="89" xfId="0" applyNumberFormat="1" applyFont="1" applyBorder="1" applyAlignment="1">
      <alignment horizontal="left" vertical="center" wrapText="1"/>
    </xf>
    <xf numFmtId="49" fontId="23" fillId="0" borderId="77" xfId="0" applyNumberFormat="1" applyFont="1" applyBorder="1" applyAlignment="1">
      <alignment horizontal="left" vertical="center" wrapText="1"/>
    </xf>
    <xf numFmtId="49" fontId="24" fillId="5" borderId="109" xfId="0" applyNumberFormat="1" applyFont="1" applyFill="1" applyBorder="1" applyAlignment="1">
      <alignment horizontal="left" vertical="center" wrapText="1"/>
    </xf>
    <xf numFmtId="49" fontId="24" fillId="5" borderId="29" xfId="0" applyNumberFormat="1" applyFont="1" applyFill="1" applyBorder="1" applyAlignment="1">
      <alignment horizontal="left" vertical="center" wrapText="1"/>
    </xf>
    <xf numFmtId="49" fontId="16" fillId="5" borderId="109" xfId="0" applyNumberFormat="1" applyFont="1" applyFill="1" applyBorder="1" applyAlignment="1">
      <alignment horizontal="left" vertical="center" wrapText="1"/>
    </xf>
    <xf numFmtId="49" fontId="16" fillId="5" borderId="108" xfId="0" applyNumberFormat="1" applyFont="1" applyFill="1" applyBorder="1" applyAlignment="1">
      <alignment horizontal="left" vertical="center" wrapText="1"/>
    </xf>
    <xf numFmtId="49" fontId="23" fillId="5" borderId="89" xfId="0" applyNumberFormat="1" applyFont="1" applyFill="1" applyBorder="1" applyAlignment="1">
      <alignment horizontal="left" vertical="center" wrapText="1"/>
    </xf>
    <xf numFmtId="49" fontId="23" fillId="5" borderId="77" xfId="0" applyNumberFormat="1" applyFont="1" applyFill="1" applyBorder="1" applyAlignment="1">
      <alignment horizontal="left" vertical="center" wrapText="1"/>
    </xf>
    <xf numFmtId="49" fontId="22" fillId="5" borderId="69" xfId="0" applyNumberFormat="1" applyFont="1" applyFill="1" applyBorder="1" applyAlignment="1">
      <alignment vertical="center" wrapText="1"/>
    </xf>
    <xf numFmtId="49" fontId="22" fillId="5" borderId="58" xfId="0" applyNumberFormat="1" applyFont="1" applyFill="1" applyBorder="1" applyAlignment="1">
      <alignment vertical="center" wrapText="1"/>
    </xf>
    <xf numFmtId="0" fontId="0" fillId="0" borderId="0" xfId="0" applyAlignment="1">
      <alignment horizontal="left"/>
    </xf>
    <xf numFmtId="0" fontId="13" fillId="3" borderId="65" xfId="0" applyFont="1" applyFill="1" applyBorder="1" applyAlignment="1">
      <alignment horizontal="center" vertical="center" wrapText="1"/>
    </xf>
    <xf numFmtId="0" fontId="13" fillId="3" borderId="103" xfId="0" applyFont="1" applyFill="1" applyBorder="1" applyAlignment="1">
      <alignment horizontal="center" vertical="center" wrapText="1"/>
    </xf>
    <xf numFmtId="0" fontId="13" fillId="3" borderId="95" xfId="0" applyFont="1" applyFill="1" applyBorder="1" applyAlignment="1">
      <alignment horizontal="center" vertical="center" wrapText="1"/>
    </xf>
    <xf numFmtId="0" fontId="13" fillId="3" borderId="81" xfId="0" applyFont="1" applyFill="1" applyBorder="1" applyAlignment="1">
      <alignment horizontal="center" vertical="center" wrapText="1"/>
    </xf>
    <xf numFmtId="0" fontId="13" fillId="3" borderId="82" xfId="0" applyFont="1" applyFill="1" applyBorder="1" applyAlignment="1">
      <alignment horizontal="center" vertical="center" wrapText="1"/>
    </xf>
    <xf numFmtId="0" fontId="13" fillId="3" borderId="104" xfId="0" applyFont="1" applyFill="1" applyBorder="1" applyAlignment="1">
      <alignment horizontal="center" vertical="center" wrapText="1"/>
    </xf>
    <xf numFmtId="0" fontId="13" fillId="3" borderId="105" xfId="0" applyFont="1" applyFill="1" applyBorder="1" applyAlignment="1">
      <alignment horizontal="center" vertical="center" wrapText="1"/>
    </xf>
    <xf numFmtId="0" fontId="13" fillId="3" borderId="97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5" borderId="98" xfId="0" applyFont="1" applyFill="1" applyBorder="1" applyAlignment="1">
      <alignment horizontal="center" vertical="center" wrapText="1"/>
    </xf>
    <xf numFmtId="0" fontId="13" fillId="5" borderId="99" xfId="0" applyFont="1" applyFill="1" applyBorder="1" applyAlignment="1">
      <alignment horizontal="center" vertical="center" wrapText="1"/>
    </xf>
    <xf numFmtId="176" fontId="9" fillId="5" borderId="75" xfId="0" applyNumberFormat="1" applyFont="1" applyFill="1" applyBorder="1" applyAlignment="1">
      <alignment horizontal="right" vertical="center" wrapText="1"/>
    </xf>
    <xf numFmtId="176" fontId="9" fillId="5" borderId="110" xfId="0" applyNumberFormat="1" applyFont="1" applyFill="1" applyBorder="1" applyAlignment="1">
      <alignment horizontal="right" vertical="center" wrapText="1"/>
    </xf>
    <xf numFmtId="176" fontId="9" fillId="5" borderId="18" xfId="0" applyNumberFormat="1" applyFont="1" applyFill="1" applyBorder="1" applyAlignment="1">
      <alignment horizontal="right" vertical="center"/>
    </xf>
    <xf numFmtId="176" fontId="9" fillId="5" borderId="102" xfId="0" applyNumberFormat="1" applyFont="1" applyFill="1" applyBorder="1" applyAlignment="1">
      <alignment horizontal="right" vertical="center"/>
    </xf>
    <xf numFmtId="176" fontId="9" fillId="5" borderId="69" xfId="0" applyNumberFormat="1" applyFont="1" applyFill="1" applyBorder="1" applyAlignment="1">
      <alignment horizontal="right" vertical="center"/>
    </xf>
    <xf numFmtId="176" fontId="9" fillId="5" borderId="108" xfId="0" applyNumberFormat="1" applyFont="1" applyFill="1" applyBorder="1" applyAlignment="1">
      <alignment horizontal="right" vertical="center"/>
    </xf>
    <xf numFmtId="176" fontId="9" fillId="5" borderId="117" xfId="0" applyNumberFormat="1" applyFont="1" applyFill="1" applyBorder="1" applyAlignment="1">
      <alignment horizontal="right" vertical="center" wrapText="1"/>
    </xf>
    <xf numFmtId="49" fontId="13" fillId="2" borderId="30" xfId="0" applyNumberFormat="1" applyFont="1" applyFill="1" applyBorder="1" applyAlignment="1">
      <alignment horizontal="center" vertical="center" wrapText="1"/>
    </xf>
    <xf numFmtId="49" fontId="9" fillId="5" borderId="67" xfId="0" applyNumberFormat="1" applyFont="1" applyFill="1" applyBorder="1" applyAlignment="1">
      <alignment vertical="center" wrapText="1"/>
    </xf>
    <xf numFmtId="49" fontId="9" fillId="5" borderId="106" xfId="0" applyNumberFormat="1" applyFont="1" applyFill="1" applyBorder="1" applyAlignment="1">
      <alignment vertical="center" wrapText="1"/>
    </xf>
    <xf numFmtId="176" fontId="9" fillId="5" borderId="43" xfId="0" applyNumberFormat="1" applyFont="1" applyFill="1" applyBorder="1" applyAlignment="1">
      <alignment horizontal="right" vertical="center" wrapText="1"/>
    </xf>
    <xf numFmtId="176" fontId="9" fillId="5" borderId="107" xfId="0" applyNumberFormat="1" applyFont="1" applyFill="1" applyBorder="1" applyAlignment="1">
      <alignment horizontal="right" vertical="center" wrapText="1"/>
    </xf>
    <xf numFmtId="49" fontId="25" fillId="5" borderId="118" xfId="0" applyNumberFormat="1" applyFont="1" applyFill="1" applyBorder="1" applyAlignment="1">
      <alignment vertical="center" wrapText="1"/>
    </xf>
    <xf numFmtId="49" fontId="25" fillId="5" borderId="119" xfId="0" applyNumberFormat="1" applyFont="1" applyFill="1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 vertical="center"/>
    </xf>
    <xf numFmtId="0" fontId="1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647700</xdr:colOff>
      <xdr:row>9</xdr:row>
      <xdr:rowOff>381000</xdr:rowOff>
    </xdr:from>
    <xdr:to>
      <xdr:col>5</xdr:col>
      <xdr:colOff>609600</xdr:colOff>
      <xdr:row>11</xdr:row>
      <xdr:rowOff>95250</xdr:rowOff>
    </xdr:to>
    <xdr:pic>
      <xdr:nvPicPr>
        <xdr:cNvPr id="3" name="그림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4876385" y="6118777"/>
          <a:ext cx="952500" cy="952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8"/>
  <sheetViews>
    <sheetView topLeftCell="A10" zoomScaleNormal="100" zoomScaleSheetLayoutView="75" workbookViewId="0">
      <selection activeCell="C30" sqref="C30"/>
    </sheetView>
  </sheetViews>
  <sheetFormatPr defaultColWidth="8.88671875" defaultRowHeight="17.25" x14ac:dyDescent="0.3"/>
  <cols>
    <col min="1" max="1" width="13.77734375" customWidth="1"/>
    <col min="2" max="2" width="14.33203125" customWidth="1"/>
    <col min="4" max="4" width="12.21875" customWidth="1"/>
    <col min="5" max="6" width="11.5546875" customWidth="1"/>
  </cols>
  <sheetData>
    <row r="1" spans="1:7" ht="31.5" customHeight="1" x14ac:dyDescent="0.3">
      <c r="A1" s="8" t="s">
        <v>133</v>
      </c>
      <c r="B1" s="225" t="s">
        <v>5</v>
      </c>
      <c r="C1" s="226"/>
      <c r="D1" s="227"/>
      <c r="E1" s="9"/>
      <c r="F1" s="228" t="s">
        <v>128</v>
      </c>
    </row>
    <row r="2" spans="1:7" ht="31.5" customHeight="1" x14ac:dyDescent="0.3">
      <c r="A2" s="10" t="s">
        <v>15</v>
      </c>
      <c r="B2" s="231" t="s">
        <v>144</v>
      </c>
      <c r="C2" s="232"/>
      <c r="D2" s="233"/>
      <c r="E2" s="9"/>
      <c r="F2" s="229"/>
    </row>
    <row r="3" spans="1:7" ht="31.5" customHeight="1" x14ac:dyDescent="0.3">
      <c r="A3" s="11" t="s">
        <v>14</v>
      </c>
      <c r="B3" s="234" t="s">
        <v>145</v>
      </c>
      <c r="C3" s="235"/>
      <c r="D3" s="236"/>
      <c r="E3" s="9"/>
      <c r="F3" s="230"/>
    </row>
    <row r="4" spans="1:7" ht="60.75" customHeight="1" x14ac:dyDescent="0.3">
      <c r="A4" s="9"/>
      <c r="B4" s="9"/>
      <c r="C4" s="9"/>
      <c r="D4" s="9"/>
      <c r="E4" s="9"/>
      <c r="F4" s="9"/>
    </row>
    <row r="5" spans="1:7" ht="60.75" customHeight="1" x14ac:dyDescent="0.3">
      <c r="A5" s="9"/>
      <c r="B5" s="9"/>
      <c r="C5" s="9"/>
      <c r="D5" s="9"/>
      <c r="E5" s="9"/>
      <c r="F5" s="9"/>
    </row>
    <row r="6" spans="1:7" ht="71.25" customHeight="1" x14ac:dyDescent="0.55000000000000004">
      <c r="A6" s="213" t="s">
        <v>146</v>
      </c>
      <c r="B6" s="214"/>
      <c r="C6" s="214"/>
      <c r="D6" s="214"/>
      <c r="E6" s="214"/>
      <c r="F6" s="215"/>
    </row>
    <row r="7" spans="1:7" ht="30.75" customHeight="1" x14ac:dyDescent="0.3">
      <c r="A7" s="12"/>
      <c r="B7" s="9"/>
      <c r="C7" s="9"/>
      <c r="D7" s="9"/>
      <c r="E7" s="9"/>
      <c r="F7" s="13"/>
    </row>
    <row r="8" spans="1:7" ht="71.25" customHeight="1" x14ac:dyDescent="0.3">
      <c r="A8" s="216" t="s">
        <v>85</v>
      </c>
      <c r="B8" s="217"/>
      <c r="C8" s="217"/>
      <c r="D8" s="217"/>
      <c r="E8" s="217"/>
      <c r="F8" s="218"/>
    </row>
    <row r="9" spans="1:7" ht="60.75" customHeight="1" x14ac:dyDescent="0.3">
      <c r="A9" s="9"/>
      <c r="B9" s="9"/>
      <c r="C9" s="9"/>
      <c r="D9" s="9"/>
      <c r="E9" s="9"/>
      <c r="F9" s="9"/>
    </row>
    <row r="10" spans="1:7" ht="60.75" customHeight="1" x14ac:dyDescent="0.3">
      <c r="A10" s="9"/>
      <c r="B10" s="9"/>
      <c r="C10" s="9"/>
      <c r="D10" s="9"/>
      <c r="F10" s="9"/>
    </row>
    <row r="11" spans="1:7" ht="36.75" customHeight="1" x14ac:dyDescent="0.3">
      <c r="A11" s="9"/>
      <c r="B11" s="14" t="s">
        <v>129</v>
      </c>
      <c r="C11" s="219" t="s">
        <v>12</v>
      </c>
      <c r="D11" s="220"/>
      <c r="E11" s="221"/>
      <c r="F11" s="9"/>
      <c r="G11" s="157"/>
    </row>
    <row r="12" spans="1:7" ht="36.75" customHeight="1" x14ac:dyDescent="0.3">
      <c r="A12" s="9"/>
      <c r="B12" s="15" t="s">
        <v>134</v>
      </c>
      <c r="C12" s="222" t="s">
        <v>147</v>
      </c>
      <c r="D12" s="223"/>
      <c r="E12" s="224"/>
      <c r="F12" s="9"/>
    </row>
    <row r="18" spans="9:9" x14ac:dyDescent="0.3">
      <c r="I18" s="157"/>
    </row>
  </sheetData>
  <mergeCells count="8">
    <mergeCell ref="A6:F6"/>
    <mergeCell ref="A8:F8"/>
    <mergeCell ref="C11:E11"/>
    <mergeCell ref="C12:E12"/>
    <mergeCell ref="B1:D1"/>
    <mergeCell ref="F1:F3"/>
    <mergeCell ref="B2:D2"/>
    <mergeCell ref="B3:D3"/>
  </mergeCells>
  <phoneticPr fontId="21" type="noConversion"/>
  <pageMargins left="0.87986111640930176" right="0.7086111307144165" top="1.6791666746139526" bottom="0.74750000238418579" header="0.31486111879348755" footer="0.31486111879348755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14"/>
  <sheetViews>
    <sheetView zoomScale="85" zoomScaleNormal="85" zoomScaleSheetLayoutView="75" workbookViewId="0">
      <selection activeCell="M10" sqref="M10"/>
    </sheetView>
  </sheetViews>
  <sheetFormatPr defaultColWidth="8.88671875" defaultRowHeight="17.25" x14ac:dyDescent="0.3"/>
  <cols>
    <col min="1" max="1" width="3" customWidth="1"/>
    <col min="12" max="12" width="9.77734375" customWidth="1"/>
  </cols>
  <sheetData>
    <row r="1" spans="1:12" ht="55.5" x14ac:dyDescent="0.3">
      <c r="A1" s="238" t="s">
        <v>141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5"/>
    </row>
    <row r="2" spans="1:12" ht="30.75" customHeight="1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ht="36.75" customHeight="1" x14ac:dyDescent="0.3">
      <c r="B3" s="18"/>
      <c r="C3" s="18"/>
      <c r="D3" s="18"/>
      <c r="E3" s="18"/>
      <c r="F3" s="18"/>
      <c r="G3" s="18"/>
      <c r="H3" s="18"/>
      <c r="I3" s="18"/>
      <c r="J3" s="18"/>
      <c r="K3" s="237" t="s">
        <v>142</v>
      </c>
      <c r="L3" s="237"/>
    </row>
    <row r="4" spans="1:12" ht="30" customHeight="1" x14ac:dyDescent="0.3">
      <c r="B4" s="239" t="s">
        <v>148</v>
      </c>
      <c r="C4" s="239"/>
      <c r="D4" s="239"/>
      <c r="E4" s="239"/>
      <c r="F4" s="239"/>
      <c r="G4" s="239"/>
      <c r="H4" s="239"/>
      <c r="I4" s="239"/>
      <c r="J4" s="239"/>
      <c r="K4" s="239"/>
      <c r="L4" s="239"/>
    </row>
    <row r="5" spans="1:12" ht="30" customHeight="1" x14ac:dyDescent="0.3">
      <c r="B5" s="240" t="s">
        <v>176</v>
      </c>
      <c r="C5" s="240"/>
      <c r="D5" s="240"/>
      <c r="E5" s="240"/>
      <c r="F5" s="240"/>
      <c r="G5" s="240"/>
      <c r="H5" s="240"/>
      <c r="I5" s="240"/>
      <c r="J5" s="240"/>
      <c r="K5" s="240"/>
      <c r="L5" s="240"/>
    </row>
    <row r="6" spans="1:12" ht="15.75" customHeight="1" x14ac:dyDescent="0.3"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1:12" ht="30" customHeight="1" x14ac:dyDescent="0.3">
      <c r="B7" s="239" t="s">
        <v>47</v>
      </c>
      <c r="C7" s="239"/>
      <c r="D7" s="239"/>
      <c r="E7" s="239"/>
      <c r="F7" s="239"/>
      <c r="G7" s="239"/>
      <c r="H7" s="239"/>
      <c r="I7" s="239"/>
      <c r="J7" s="239"/>
      <c r="K7" s="239"/>
      <c r="L7" s="239"/>
    </row>
    <row r="8" spans="1:12" ht="15.75" customHeight="1" x14ac:dyDescent="0.3"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</row>
    <row r="9" spans="1:12" ht="30" customHeight="1" x14ac:dyDescent="0.3">
      <c r="B9" s="239" t="s">
        <v>8</v>
      </c>
      <c r="C9" s="239"/>
      <c r="D9" s="239"/>
      <c r="E9" s="239"/>
      <c r="F9" s="239"/>
      <c r="G9" s="239"/>
      <c r="H9" s="239"/>
      <c r="I9" s="239"/>
      <c r="J9" s="239"/>
      <c r="K9" s="239"/>
      <c r="L9" s="239"/>
    </row>
    <row r="10" spans="1:12" ht="30" customHeight="1" x14ac:dyDescent="0.3">
      <c r="B10" s="239" t="s">
        <v>89</v>
      </c>
      <c r="C10" s="239"/>
      <c r="D10" s="239"/>
      <c r="E10" s="239"/>
      <c r="F10" s="239"/>
      <c r="G10" s="239"/>
      <c r="H10" s="239"/>
      <c r="I10" s="239"/>
      <c r="J10" s="239"/>
      <c r="K10" s="239"/>
      <c r="L10" s="239"/>
    </row>
    <row r="11" spans="1:12" ht="15.75" customHeight="1" x14ac:dyDescent="0.3"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</row>
    <row r="12" spans="1:12" ht="30" customHeight="1" x14ac:dyDescent="0.3">
      <c r="B12" s="239" t="s">
        <v>7</v>
      </c>
      <c r="C12" s="239"/>
      <c r="D12" s="239"/>
      <c r="E12" s="239"/>
      <c r="F12" s="239"/>
      <c r="G12" s="239"/>
      <c r="H12" s="239"/>
      <c r="I12" s="239"/>
      <c r="J12" s="239"/>
      <c r="K12" s="239"/>
      <c r="L12" s="239"/>
    </row>
    <row r="13" spans="1:12" ht="30" customHeight="1" x14ac:dyDescent="0.3">
      <c r="B13" s="239" t="s">
        <v>46</v>
      </c>
      <c r="C13" s="239"/>
      <c r="D13" s="239"/>
      <c r="E13" s="239"/>
      <c r="F13" s="239"/>
      <c r="G13" s="239"/>
      <c r="H13" s="239"/>
      <c r="I13" s="239"/>
      <c r="J13" s="239"/>
      <c r="K13" s="239"/>
      <c r="L13" s="239"/>
    </row>
    <row r="14" spans="1:12" ht="30" customHeight="1" x14ac:dyDescent="0.3">
      <c r="B14" s="239" t="s">
        <v>3</v>
      </c>
      <c r="C14" s="239"/>
      <c r="D14" s="239"/>
      <c r="E14" s="239"/>
      <c r="F14" s="239"/>
      <c r="G14" s="239"/>
      <c r="H14" s="239"/>
      <c r="I14" s="239"/>
      <c r="J14" s="239"/>
      <c r="K14" s="239"/>
      <c r="L14" s="239"/>
    </row>
  </sheetData>
  <mergeCells count="10">
    <mergeCell ref="B14:L14"/>
    <mergeCell ref="B9:L9"/>
    <mergeCell ref="B10:L10"/>
    <mergeCell ref="B12:L12"/>
    <mergeCell ref="B13:L13"/>
    <mergeCell ref="K3:L3"/>
    <mergeCell ref="A1:K1"/>
    <mergeCell ref="B4:L4"/>
    <mergeCell ref="B5:L5"/>
    <mergeCell ref="B7:L7"/>
  </mergeCells>
  <phoneticPr fontId="21" type="noConversion"/>
  <pageMargins left="1.0394444465637207" right="0.63972222805023193" top="1.0700000524520874" bottom="0.74750000238418579" header="0.31486111879348755" footer="0.31486111879348755"/>
  <pageSetup paperSize="9" orientation="landscape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J22"/>
  <sheetViews>
    <sheetView zoomScale="85" zoomScaleNormal="85" zoomScaleSheetLayoutView="75" workbookViewId="0">
      <selection activeCell="D16" sqref="D16"/>
    </sheetView>
  </sheetViews>
  <sheetFormatPr defaultColWidth="8.88671875" defaultRowHeight="17.25" x14ac:dyDescent="0.3"/>
  <cols>
    <col min="1" max="1" width="13.21875" customWidth="1"/>
    <col min="2" max="4" width="11.5546875" customWidth="1"/>
    <col min="5" max="5" width="3.5546875" customWidth="1"/>
    <col min="6" max="6" width="3.21875" customWidth="1"/>
    <col min="7" max="7" width="17.77734375" customWidth="1"/>
    <col min="8" max="10" width="11.5546875" customWidth="1"/>
  </cols>
  <sheetData>
    <row r="1" spans="1:10" ht="31.5" x14ac:dyDescent="0.3">
      <c r="A1" s="243" t="s">
        <v>149</v>
      </c>
      <c r="B1" s="243"/>
      <c r="C1" s="243"/>
      <c r="D1" s="243"/>
      <c r="E1" s="243"/>
      <c r="F1" s="243"/>
      <c r="G1" s="243"/>
      <c r="H1" s="243"/>
      <c r="I1" s="243"/>
      <c r="J1" s="243"/>
    </row>
    <row r="2" spans="1:10" x14ac:dyDescent="0.3">
      <c r="A2" s="6" t="s">
        <v>143</v>
      </c>
      <c r="B2" s="7"/>
      <c r="C2" s="7"/>
      <c r="D2" s="7"/>
      <c r="E2" s="7"/>
      <c r="F2" s="7"/>
      <c r="G2" s="7" t="s">
        <v>125</v>
      </c>
      <c r="H2" s="7"/>
      <c r="I2" s="7"/>
      <c r="J2" s="7"/>
    </row>
    <row r="3" spans="1:10" ht="20.25" customHeight="1" x14ac:dyDescent="0.3">
      <c r="D3" s="19" t="s">
        <v>10</v>
      </c>
      <c r="E3" s="136"/>
      <c r="J3" s="19" t="s">
        <v>10</v>
      </c>
    </row>
    <row r="4" spans="1:10" ht="20.25" customHeight="1" x14ac:dyDescent="0.3">
      <c r="A4" s="1" t="s">
        <v>58</v>
      </c>
      <c r="B4" s="1" t="s">
        <v>131</v>
      </c>
      <c r="C4" s="1" t="s">
        <v>121</v>
      </c>
      <c r="D4" s="1" t="s">
        <v>75</v>
      </c>
      <c r="E4" s="137"/>
      <c r="F4" s="241" t="s">
        <v>58</v>
      </c>
      <c r="G4" s="242"/>
      <c r="H4" s="139" t="s">
        <v>131</v>
      </c>
      <c r="I4" s="1" t="s">
        <v>121</v>
      </c>
      <c r="J4" s="1" t="s">
        <v>75</v>
      </c>
    </row>
    <row r="5" spans="1:10" ht="20.25" customHeight="1" x14ac:dyDescent="0.3">
      <c r="A5" s="1" t="s">
        <v>70</v>
      </c>
      <c r="B5" s="20">
        <f>SUM(B6:B12)</f>
        <v>254840</v>
      </c>
      <c r="C5" s="20">
        <f>SUM(C6:C12)</f>
        <v>246477</v>
      </c>
      <c r="D5" s="21">
        <f t="shared" ref="D5:D12" si="0">C5-B5</f>
        <v>-8363</v>
      </c>
      <c r="E5" s="138"/>
      <c r="F5" s="241" t="s">
        <v>70</v>
      </c>
      <c r="G5" s="242"/>
      <c r="H5" s="140">
        <f>SUM(H6:H22)</f>
        <v>254840</v>
      </c>
      <c r="I5" s="21">
        <f>SUM(I6:I22)</f>
        <v>246477</v>
      </c>
      <c r="J5" s="21">
        <f t="shared" ref="J5:J22" si="1">I5-H5</f>
        <v>-8363</v>
      </c>
    </row>
    <row r="6" spans="1:10" ht="20.25" customHeight="1" x14ac:dyDescent="0.3">
      <c r="A6" s="22" t="s">
        <v>135</v>
      </c>
      <c r="B6" s="20">
        <v>0</v>
      </c>
      <c r="C6" s="20">
        <v>0</v>
      </c>
      <c r="D6" s="21">
        <f t="shared" si="0"/>
        <v>0</v>
      </c>
      <c r="E6" s="138"/>
      <c r="F6" s="247" t="s">
        <v>65</v>
      </c>
      <c r="G6" s="141" t="s">
        <v>95</v>
      </c>
      <c r="H6" s="21">
        <v>0</v>
      </c>
      <c r="I6" s="21">
        <v>0</v>
      </c>
      <c r="J6" s="21">
        <f t="shared" si="1"/>
        <v>0</v>
      </c>
    </row>
    <row r="7" spans="1:10" ht="20.25" customHeight="1" x14ac:dyDescent="0.3">
      <c r="A7" s="22" t="s">
        <v>126</v>
      </c>
      <c r="B7" s="20">
        <v>50000</v>
      </c>
      <c r="C7" s="20">
        <v>0</v>
      </c>
      <c r="D7" s="21">
        <f t="shared" si="0"/>
        <v>-50000</v>
      </c>
      <c r="E7" s="138"/>
      <c r="F7" s="248"/>
      <c r="G7" s="142" t="s">
        <v>106</v>
      </c>
      <c r="H7" s="21">
        <v>3500</v>
      </c>
      <c r="I7" s="21">
        <v>3500</v>
      </c>
      <c r="J7" s="21">
        <f t="shared" si="1"/>
        <v>0</v>
      </c>
    </row>
    <row r="8" spans="1:10" ht="20.25" customHeight="1" x14ac:dyDescent="0.3">
      <c r="A8" s="22" t="s">
        <v>119</v>
      </c>
      <c r="B8" s="20">
        <v>12000</v>
      </c>
      <c r="C8" s="20">
        <v>12000</v>
      </c>
      <c r="D8" s="21">
        <f t="shared" si="0"/>
        <v>0</v>
      </c>
      <c r="E8" s="138"/>
      <c r="F8" s="248"/>
      <c r="G8" s="143" t="s">
        <v>101</v>
      </c>
      <c r="H8" s="21">
        <v>72000</v>
      </c>
      <c r="I8" s="21">
        <v>72000</v>
      </c>
      <c r="J8" s="21">
        <f t="shared" si="1"/>
        <v>0</v>
      </c>
    </row>
    <row r="9" spans="1:10" ht="20.25" customHeight="1" x14ac:dyDescent="0.3">
      <c r="A9" s="22" t="s">
        <v>78</v>
      </c>
      <c r="B9" s="20">
        <v>0</v>
      </c>
      <c r="C9" s="20">
        <v>0</v>
      </c>
      <c r="D9" s="21">
        <f t="shared" si="0"/>
        <v>0</v>
      </c>
      <c r="E9" s="138"/>
      <c r="F9" s="248"/>
      <c r="G9" s="142" t="s">
        <v>74</v>
      </c>
      <c r="H9" s="21">
        <v>3500</v>
      </c>
      <c r="I9" s="21">
        <v>3500</v>
      </c>
      <c r="J9" s="21">
        <f t="shared" si="1"/>
        <v>0</v>
      </c>
    </row>
    <row r="10" spans="1:10" ht="20.25" customHeight="1" x14ac:dyDescent="0.3">
      <c r="A10" s="22" t="s">
        <v>62</v>
      </c>
      <c r="B10" s="20">
        <v>140000</v>
      </c>
      <c r="C10" s="20">
        <v>140000</v>
      </c>
      <c r="D10" s="21">
        <f t="shared" si="0"/>
        <v>0</v>
      </c>
      <c r="E10" s="138"/>
      <c r="F10" s="248"/>
      <c r="G10" s="144" t="s">
        <v>72</v>
      </c>
      <c r="H10" s="21">
        <v>800</v>
      </c>
      <c r="I10" s="21">
        <v>800</v>
      </c>
      <c r="J10" s="21">
        <f t="shared" si="1"/>
        <v>0</v>
      </c>
    </row>
    <row r="11" spans="1:10" ht="20.25" customHeight="1" x14ac:dyDescent="0.3">
      <c r="A11" s="22" t="s">
        <v>60</v>
      </c>
      <c r="B11" s="20">
        <v>41780</v>
      </c>
      <c r="C11" s="20">
        <v>33417</v>
      </c>
      <c r="D11" s="21">
        <f t="shared" si="0"/>
        <v>-8363</v>
      </c>
      <c r="E11" s="138"/>
      <c r="F11" s="248"/>
      <c r="G11" s="143" t="s">
        <v>30</v>
      </c>
      <c r="H11" s="21">
        <v>13590</v>
      </c>
      <c r="I11" s="21">
        <v>9590</v>
      </c>
      <c r="J11" s="21">
        <f t="shared" si="1"/>
        <v>-4000</v>
      </c>
    </row>
    <row r="12" spans="1:10" ht="20.25" customHeight="1" x14ac:dyDescent="0.3">
      <c r="A12" s="22" t="s">
        <v>82</v>
      </c>
      <c r="B12" s="20">
        <v>11060</v>
      </c>
      <c r="C12" s="20">
        <v>61060</v>
      </c>
      <c r="D12" s="21">
        <f t="shared" si="0"/>
        <v>50000</v>
      </c>
      <c r="E12" s="138"/>
      <c r="F12" s="248"/>
      <c r="G12" s="142" t="s">
        <v>111</v>
      </c>
      <c r="H12" s="21">
        <v>1000</v>
      </c>
      <c r="I12" s="21">
        <v>1000</v>
      </c>
      <c r="J12" s="21">
        <f t="shared" si="1"/>
        <v>0</v>
      </c>
    </row>
    <row r="13" spans="1:10" ht="20.25" customHeight="1" x14ac:dyDescent="0.3">
      <c r="F13" s="248"/>
      <c r="G13" s="143" t="s">
        <v>102</v>
      </c>
      <c r="H13" s="21">
        <v>20000</v>
      </c>
      <c r="I13" s="21">
        <v>20037</v>
      </c>
      <c r="J13" s="21">
        <f t="shared" si="1"/>
        <v>37</v>
      </c>
    </row>
    <row r="14" spans="1:10" ht="20.25" customHeight="1" x14ac:dyDescent="0.3">
      <c r="F14" s="248"/>
      <c r="G14" s="141" t="s">
        <v>56</v>
      </c>
      <c r="H14" s="21">
        <v>4000</v>
      </c>
      <c r="I14" s="21">
        <v>4000</v>
      </c>
      <c r="J14" s="21">
        <f t="shared" si="1"/>
        <v>0</v>
      </c>
    </row>
    <row r="15" spans="1:10" ht="20.25" customHeight="1" x14ac:dyDescent="0.3">
      <c r="F15" s="249"/>
      <c r="G15" s="141" t="s">
        <v>79</v>
      </c>
      <c r="H15" s="21">
        <v>0</v>
      </c>
      <c r="I15" s="21">
        <v>0</v>
      </c>
      <c r="J15" s="21">
        <f t="shared" si="1"/>
        <v>0</v>
      </c>
    </row>
    <row r="16" spans="1:10" ht="20.25" customHeight="1" x14ac:dyDescent="0.3">
      <c r="F16" s="244" t="s">
        <v>109</v>
      </c>
      <c r="G16" s="141" t="s">
        <v>59</v>
      </c>
      <c r="H16" s="21">
        <v>5000</v>
      </c>
      <c r="I16" s="21">
        <v>4000</v>
      </c>
      <c r="J16" s="21">
        <f t="shared" si="1"/>
        <v>-1000</v>
      </c>
    </row>
    <row r="17" spans="6:10" ht="20.25" customHeight="1" x14ac:dyDescent="0.3">
      <c r="F17" s="245"/>
      <c r="G17" s="142" t="s">
        <v>118</v>
      </c>
      <c r="H17" s="21">
        <v>5000</v>
      </c>
      <c r="I17" s="21">
        <v>4000</v>
      </c>
      <c r="J17" s="21">
        <f>I17-H17</f>
        <v>-1000</v>
      </c>
    </row>
    <row r="18" spans="6:10" ht="20.25" customHeight="1" x14ac:dyDescent="0.3">
      <c r="F18" s="246"/>
      <c r="G18" s="142" t="s">
        <v>96</v>
      </c>
      <c r="H18" s="21">
        <v>5000</v>
      </c>
      <c r="I18" s="21">
        <v>4000</v>
      </c>
      <c r="J18" s="21">
        <f t="shared" si="1"/>
        <v>-1000</v>
      </c>
    </row>
    <row r="19" spans="6:10" ht="20.25" customHeight="1" x14ac:dyDescent="0.3">
      <c r="F19" s="241" t="s">
        <v>137</v>
      </c>
      <c r="G19" s="242"/>
      <c r="H19" s="21">
        <v>28460</v>
      </c>
      <c r="I19" s="21">
        <v>28460</v>
      </c>
      <c r="J19" s="21">
        <f t="shared" si="1"/>
        <v>0</v>
      </c>
    </row>
    <row r="20" spans="6:10" ht="20.25" customHeight="1" x14ac:dyDescent="0.3">
      <c r="F20" s="241" t="s">
        <v>90</v>
      </c>
      <c r="G20" s="242"/>
      <c r="H20" s="158">
        <v>78000</v>
      </c>
      <c r="I20" s="158">
        <v>78000</v>
      </c>
      <c r="J20" s="152">
        <f t="shared" si="1"/>
        <v>0</v>
      </c>
    </row>
    <row r="21" spans="6:10" ht="20.25" customHeight="1" x14ac:dyDescent="0.3">
      <c r="F21" s="241" t="s">
        <v>140</v>
      </c>
      <c r="G21" s="242"/>
      <c r="H21" s="36">
        <v>3000</v>
      </c>
      <c r="I21" s="36">
        <v>3000</v>
      </c>
      <c r="J21" s="36">
        <f t="shared" si="1"/>
        <v>0</v>
      </c>
    </row>
    <row r="22" spans="6:10" ht="20.25" customHeight="1" x14ac:dyDescent="0.3">
      <c r="F22" s="241" t="s">
        <v>112</v>
      </c>
      <c r="G22" s="242"/>
      <c r="H22" s="36">
        <v>11990</v>
      </c>
      <c r="I22" s="36">
        <v>10590</v>
      </c>
      <c r="J22" s="36">
        <f t="shared" si="1"/>
        <v>-1400</v>
      </c>
    </row>
  </sheetData>
  <mergeCells count="9">
    <mergeCell ref="F19:G19"/>
    <mergeCell ref="F21:G21"/>
    <mergeCell ref="F22:G22"/>
    <mergeCell ref="A1:J1"/>
    <mergeCell ref="F4:G4"/>
    <mergeCell ref="F5:G5"/>
    <mergeCell ref="F16:F18"/>
    <mergeCell ref="F6:F15"/>
    <mergeCell ref="F20:G20"/>
  </mergeCells>
  <phoneticPr fontId="21" type="noConversion"/>
  <pageMargins left="1.25" right="0.34986111521720886" top="0.80000001192092896" bottom="0.69972223043441772" header="0.31486111879348755" footer="0.31486111879348755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L33"/>
  <sheetViews>
    <sheetView topLeftCell="A7" zoomScale="80" zoomScaleNormal="80" zoomScaleSheetLayoutView="75" workbookViewId="0">
      <selection activeCell="N12" sqref="N12"/>
    </sheetView>
  </sheetViews>
  <sheetFormatPr defaultColWidth="8.88671875" defaultRowHeight="17.25" x14ac:dyDescent="0.3"/>
  <cols>
    <col min="1" max="1" width="11.44140625" customWidth="1"/>
    <col min="2" max="2" width="12.77734375" customWidth="1"/>
    <col min="3" max="3" width="21.77734375" customWidth="1"/>
    <col min="4" max="4" width="9.88671875" bestFit="1" customWidth="1"/>
    <col min="5" max="5" width="8.44140625" customWidth="1"/>
    <col min="6" max="6" width="9.88671875" bestFit="1" customWidth="1"/>
    <col min="7" max="7" width="8.44140625" customWidth="1"/>
    <col min="8" max="9" width="9.88671875" bestFit="1" customWidth="1"/>
    <col min="10" max="10" width="9.44140625" customWidth="1"/>
    <col min="11" max="11" width="9.77734375" customWidth="1"/>
    <col min="12" max="12" width="30.109375" customWidth="1"/>
  </cols>
  <sheetData>
    <row r="1" spans="1:12" ht="31.5" x14ac:dyDescent="0.3">
      <c r="A1" s="243" t="s">
        <v>150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</row>
    <row r="2" spans="1:12" ht="18" thickBot="1" x14ac:dyDescent="0.35">
      <c r="A2" s="250" t="s">
        <v>124</v>
      </c>
      <c r="B2" s="250"/>
      <c r="C2" s="2"/>
      <c r="D2" s="2"/>
      <c r="E2" s="2"/>
      <c r="F2" s="2"/>
      <c r="G2" s="2"/>
      <c r="H2" s="2"/>
      <c r="I2" s="2"/>
      <c r="J2" s="2"/>
      <c r="K2" s="2"/>
      <c r="L2" s="3" t="s">
        <v>16</v>
      </c>
    </row>
    <row r="3" spans="1:12" ht="21.75" customHeight="1" x14ac:dyDescent="0.3">
      <c r="A3" s="251" t="s">
        <v>87</v>
      </c>
      <c r="B3" s="252"/>
      <c r="C3" s="253"/>
      <c r="D3" s="254" t="s">
        <v>6</v>
      </c>
      <c r="E3" s="256" t="s">
        <v>86</v>
      </c>
      <c r="F3" s="257"/>
      <c r="G3" s="258"/>
      <c r="H3" s="254" t="s">
        <v>2</v>
      </c>
      <c r="I3" s="257"/>
      <c r="J3" s="258"/>
      <c r="K3" s="254" t="s">
        <v>75</v>
      </c>
      <c r="L3" s="259" t="s">
        <v>11</v>
      </c>
    </row>
    <row r="4" spans="1:12" ht="21.75" customHeight="1" thickBot="1" x14ac:dyDescent="0.35">
      <c r="A4" s="31" t="s">
        <v>67</v>
      </c>
      <c r="B4" s="32" t="s">
        <v>69</v>
      </c>
      <c r="C4" s="32" t="s">
        <v>80</v>
      </c>
      <c r="D4" s="255"/>
      <c r="E4" s="33" t="s">
        <v>66</v>
      </c>
      <c r="F4" s="33" t="s">
        <v>71</v>
      </c>
      <c r="G4" s="33" t="s">
        <v>81</v>
      </c>
      <c r="H4" s="255"/>
      <c r="I4" s="33" t="s">
        <v>71</v>
      </c>
      <c r="J4" s="33" t="s">
        <v>81</v>
      </c>
      <c r="K4" s="255"/>
      <c r="L4" s="260"/>
    </row>
    <row r="5" spans="1:12" ht="25.5" customHeight="1" thickTop="1" thickBot="1" x14ac:dyDescent="0.35">
      <c r="A5" s="265" t="s">
        <v>45</v>
      </c>
      <c r="B5" s="266"/>
      <c r="C5" s="267"/>
      <c r="D5" s="37">
        <f t="shared" ref="D5:J5" si="0">SUM(D6+D11+D14+D19+D21+D24+D29)</f>
        <v>254840</v>
      </c>
      <c r="E5" s="37">
        <f t="shared" si="0"/>
        <v>79300</v>
      </c>
      <c r="F5" s="37">
        <f t="shared" si="0"/>
        <v>159950</v>
      </c>
      <c r="G5" s="37">
        <f t="shared" si="0"/>
        <v>15590</v>
      </c>
      <c r="H5" s="168">
        <f t="shared" si="0"/>
        <v>246477</v>
      </c>
      <c r="I5" s="168">
        <f t="shared" si="0"/>
        <v>230850</v>
      </c>
      <c r="J5" s="168">
        <f t="shared" si="0"/>
        <v>15627</v>
      </c>
      <c r="K5" s="169">
        <f>H5-D5</f>
        <v>-8363</v>
      </c>
      <c r="L5" s="159"/>
    </row>
    <row r="6" spans="1:12" ht="21" customHeight="1" x14ac:dyDescent="0.3">
      <c r="A6" s="38" t="s">
        <v>61</v>
      </c>
      <c r="B6" s="268" t="s">
        <v>13</v>
      </c>
      <c r="C6" s="269"/>
      <c r="D6" s="39">
        <f t="shared" ref="D6:J6" si="1">SUM(D7:D10)</f>
        <v>0</v>
      </c>
      <c r="E6" s="39">
        <f t="shared" si="1"/>
        <v>0</v>
      </c>
      <c r="F6" s="39">
        <f t="shared" si="1"/>
        <v>0</v>
      </c>
      <c r="G6" s="39">
        <f t="shared" si="1"/>
        <v>0</v>
      </c>
      <c r="H6" s="39">
        <f t="shared" si="1"/>
        <v>0</v>
      </c>
      <c r="I6" s="39">
        <f t="shared" si="1"/>
        <v>0</v>
      </c>
      <c r="J6" s="39">
        <f t="shared" si="1"/>
        <v>0</v>
      </c>
      <c r="K6" s="39">
        <f>H6-D6</f>
        <v>0</v>
      </c>
      <c r="L6" s="165"/>
    </row>
    <row r="7" spans="1:12" x14ac:dyDescent="0.3">
      <c r="A7" s="40" t="s">
        <v>135</v>
      </c>
      <c r="B7" s="41">
        <v>11</v>
      </c>
      <c r="C7" s="41" t="s">
        <v>64</v>
      </c>
      <c r="D7" s="261">
        <f>SUM(E7:G7)</f>
        <v>0</v>
      </c>
      <c r="E7" s="261">
        <v>0</v>
      </c>
      <c r="F7" s="261">
        <v>0</v>
      </c>
      <c r="G7" s="261">
        <v>0</v>
      </c>
      <c r="H7" s="261">
        <f>SUM(I7:J7)</f>
        <v>0</v>
      </c>
      <c r="I7" s="261">
        <v>0</v>
      </c>
      <c r="J7" s="261">
        <v>0</v>
      </c>
      <c r="K7" s="263">
        <f>H7-D7</f>
        <v>0</v>
      </c>
      <c r="L7" s="283"/>
    </row>
    <row r="8" spans="1:12" x14ac:dyDescent="0.3">
      <c r="A8" s="42"/>
      <c r="B8" s="43" t="s">
        <v>127</v>
      </c>
      <c r="C8" s="44" t="s">
        <v>27</v>
      </c>
      <c r="D8" s="262"/>
      <c r="E8" s="262"/>
      <c r="F8" s="262"/>
      <c r="G8" s="262"/>
      <c r="H8" s="271"/>
      <c r="I8" s="262"/>
      <c r="J8" s="262"/>
      <c r="K8" s="264"/>
      <c r="L8" s="284"/>
    </row>
    <row r="9" spans="1:12" ht="17.25" customHeight="1" x14ac:dyDescent="0.3">
      <c r="A9" s="42"/>
      <c r="B9" s="41"/>
      <c r="C9" s="45">
        <v>113</v>
      </c>
      <c r="D9" s="261">
        <f>SUM(E9:G9)</f>
        <v>0</v>
      </c>
      <c r="E9" s="263">
        <v>0</v>
      </c>
      <c r="F9" s="263">
        <v>0</v>
      </c>
      <c r="G9" s="263">
        <v>0</v>
      </c>
      <c r="H9" s="264">
        <f>SUM(I9:J9)</f>
        <v>0</v>
      </c>
      <c r="I9" s="263">
        <v>0</v>
      </c>
      <c r="J9" s="263">
        <v>0</v>
      </c>
      <c r="K9" s="263">
        <f>H9-D9</f>
        <v>0</v>
      </c>
      <c r="L9" s="287"/>
    </row>
    <row r="10" spans="1:12" ht="20.25" customHeight="1" thickBot="1" x14ac:dyDescent="0.35">
      <c r="A10" s="46"/>
      <c r="B10" s="47"/>
      <c r="C10" s="47" t="s">
        <v>99</v>
      </c>
      <c r="D10" s="264"/>
      <c r="E10" s="270"/>
      <c r="F10" s="270"/>
      <c r="G10" s="270"/>
      <c r="H10" s="270"/>
      <c r="I10" s="270"/>
      <c r="J10" s="270"/>
      <c r="K10" s="270"/>
      <c r="L10" s="288"/>
    </row>
    <row r="11" spans="1:12" ht="21" customHeight="1" x14ac:dyDescent="0.3">
      <c r="A11" s="38" t="s">
        <v>48</v>
      </c>
      <c r="B11" s="268" t="s">
        <v>13</v>
      </c>
      <c r="C11" s="269"/>
      <c r="D11" s="48">
        <f t="shared" ref="D11:J11" si="2">SUM(D12:D13)</f>
        <v>50000</v>
      </c>
      <c r="E11" s="48">
        <f t="shared" si="2"/>
        <v>50000</v>
      </c>
      <c r="F11" s="48">
        <f t="shared" si="2"/>
        <v>0</v>
      </c>
      <c r="G11" s="48">
        <f t="shared" si="2"/>
        <v>0</v>
      </c>
      <c r="H11" s="48">
        <f t="shared" si="2"/>
        <v>0</v>
      </c>
      <c r="I11" s="48">
        <f t="shared" si="2"/>
        <v>0</v>
      </c>
      <c r="J11" s="48">
        <f t="shared" si="2"/>
        <v>0</v>
      </c>
      <c r="K11" s="49">
        <f>H11-D11</f>
        <v>-50000</v>
      </c>
      <c r="L11" s="191"/>
    </row>
    <row r="12" spans="1:12" ht="17.25" customHeight="1" x14ac:dyDescent="0.3">
      <c r="A12" s="42" t="s">
        <v>126</v>
      </c>
      <c r="B12" s="50" t="s">
        <v>83</v>
      </c>
      <c r="C12" s="50" t="s">
        <v>52</v>
      </c>
      <c r="D12" s="261">
        <f>SUM(E12:G12)</f>
        <v>50000</v>
      </c>
      <c r="E12" s="263">
        <v>50000</v>
      </c>
      <c r="F12" s="263">
        <v>0</v>
      </c>
      <c r="G12" s="263">
        <v>0</v>
      </c>
      <c r="H12" s="261">
        <f>SUM(I12:J12)</f>
        <v>0</v>
      </c>
      <c r="I12" s="263">
        <v>0</v>
      </c>
      <c r="J12" s="263">
        <v>0</v>
      </c>
      <c r="K12" s="263">
        <f>H12-D12</f>
        <v>-50000</v>
      </c>
      <c r="L12" s="285" t="s">
        <v>185</v>
      </c>
    </row>
    <row r="13" spans="1:12" ht="18" thickBot="1" x14ac:dyDescent="0.35">
      <c r="A13" s="46"/>
      <c r="B13" s="47" t="s">
        <v>126</v>
      </c>
      <c r="C13" s="47" t="s">
        <v>98</v>
      </c>
      <c r="D13" s="270"/>
      <c r="E13" s="270"/>
      <c r="F13" s="270"/>
      <c r="G13" s="270"/>
      <c r="H13" s="270"/>
      <c r="I13" s="270"/>
      <c r="J13" s="270"/>
      <c r="K13" s="270"/>
      <c r="L13" s="286"/>
    </row>
    <row r="14" spans="1:12" ht="21" customHeight="1" x14ac:dyDescent="0.3">
      <c r="A14" s="38" t="s">
        <v>53</v>
      </c>
      <c r="B14" s="268" t="s">
        <v>13</v>
      </c>
      <c r="C14" s="269"/>
      <c r="D14" s="49">
        <f t="shared" ref="D14:J14" si="3">SUM(D15:D18)</f>
        <v>12000</v>
      </c>
      <c r="E14" s="49">
        <f t="shared" si="3"/>
        <v>0</v>
      </c>
      <c r="F14" s="49">
        <f t="shared" si="3"/>
        <v>0</v>
      </c>
      <c r="G14" s="49">
        <f t="shared" si="3"/>
        <v>12000</v>
      </c>
      <c r="H14" s="49">
        <f t="shared" si="3"/>
        <v>12000</v>
      </c>
      <c r="I14" s="49">
        <f t="shared" si="3"/>
        <v>0</v>
      </c>
      <c r="J14" s="49">
        <f t="shared" si="3"/>
        <v>12000</v>
      </c>
      <c r="K14" s="49">
        <f>SUM(K15:K18)</f>
        <v>0</v>
      </c>
      <c r="L14" s="192"/>
    </row>
    <row r="15" spans="1:12" x14ac:dyDescent="0.3">
      <c r="A15" s="42" t="s">
        <v>113</v>
      </c>
      <c r="B15" s="50">
        <v>51</v>
      </c>
      <c r="C15" s="50" t="s">
        <v>77</v>
      </c>
      <c r="D15" s="261">
        <f>SUM(E15:G15)</f>
        <v>0</v>
      </c>
      <c r="E15" s="261">
        <v>0</v>
      </c>
      <c r="F15" s="261">
        <v>0</v>
      </c>
      <c r="G15" s="261">
        <v>0</v>
      </c>
      <c r="H15" s="261">
        <f>SUM(I15:J15)</f>
        <v>0</v>
      </c>
      <c r="I15" s="261">
        <v>0</v>
      </c>
      <c r="J15" s="261">
        <v>0</v>
      </c>
      <c r="K15" s="263">
        <f>H15-D15</f>
        <v>0</v>
      </c>
      <c r="L15" s="281"/>
    </row>
    <row r="16" spans="1:12" x14ac:dyDescent="0.3">
      <c r="A16" s="42"/>
      <c r="B16" s="43" t="s">
        <v>113</v>
      </c>
      <c r="C16" s="44" t="s">
        <v>123</v>
      </c>
      <c r="D16" s="271"/>
      <c r="E16" s="271"/>
      <c r="F16" s="271"/>
      <c r="G16" s="271"/>
      <c r="H16" s="271"/>
      <c r="I16" s="271"/>
      <c r="J16" s="271"/>
      <c r="K16" s="271"/>
      <c r="L16" s="282"/>
    </row>
    <row r="17" spans="1:12" ht="17.25" customHeight="1" x14ac:dyDescent="0.3">
      <c r="A17" s="42"/>
      <c r="B17" s="41"/>
      <c r="C17" s="50">
        <v>512</v>
      </c>
      <c r="D17" s="264">
        <f>SUM(E17:G17)</f>
        <v>12000</v>
      </c>
      <c r="E17" s="264">
        <v>0</v>
      </c>
      <c r="F17" s="264">
        <v>0</v>
      </c>
      <c r="G17" s="261">
        <v>12000</v>
      </c>
      <c r="H17" s="264">
        <f>SUM(I17:J17)</f>
        <v>12000</v>
      </c>
      <c r="I17" s="264">
        <v>0</v>
      </c>
      <c r="J17" s="261">
        <v>12000</v>
      </c>
      <c r="K17" s="261">
        <f>H17-D17</f>
        <v>0</v>
      </c>
      <c r="L17" s="279" t="s">
        <v>154</v>
      </c>
    </row>
    <row r="18" spans="1:12" ht="21" customHeight="1" thickBot="1" x14ac:dyDescent="0.35">
      <c r="A18" s="46"/>
      <c r="B18" s="47"/>
      <c r="C18" s="47" t="s">
        <v>132</v>
      </c>
      <c r="D18" s="270"/>
      <c r="E18" s="270"/>
      <c r="F18" s="270"/>
      <c r="G18" s="270"/>
      <c r="H18" s="270"/>
      <c r="I18" s="270"/>
      <c r="J18" s="270"/>
      <c r="K18" s="270"/>
      <c r="L18" s="280"/>
    </row>
    <row r="19" spans="1:12" ht="21" customHeight="1" x14ac:dyDescent="0.3">
      <c r="A19" s="38" t="s">
        <v>105</v>
      </c>
      <c r="B19" s="268" t="s">
        <v>13</v>
      </c>
      <c r="C19" s="272"/>
      <c r="D19" s="148">
        <f t="shared" ref="D19:J19" si="4">SUM(D20:D20)</f>
        <v>0</v>
      </c>
      <c r="E19" s="109">
        <f t="shared" si="4"/>
        <v>0</v>
      </c>
      <c r="F19" s="109">
        <f t="shared" si="4"/>
        <v>0</v>
      </c>
      <c r="G19" s="149">
        <f t="shared" si="4"/>
        <v>0</v>
      </c>
      <c r="H19" s="148">
        <f t="shared" si="4"/>
        <v>0</v>
      </c>
      <c r="I19" s="109">
        <f t="shared" si="4"/>
        <v>0</v>
      </c>
      <c r="J19" s="149">
        <f t="shared" si="4"/>
        <v>0</v>
      </c>
      <c r="K19" s="166">
        <f>H19-D19</f>
        <v>0</v>
      </c>
      <c r="L19" s="194"/>
    </row>
    <row r="20" spans="1:12" ht="26.25" customHeight="1" thickBot="1" x14ac:dyDescent="0.35">
      <c r="A20" s="111"/>
      <c r="B20" s="112" t="s">
        <v>93</v>
      </c>
      <c r="C20" s="124" t="s">
        <v>4</v>
      </c>
      <c r="D20" s="150">
        <f>SUM(E20:G20)</f>
        <v>0</v>
      </c>
      <c r="E20" s="106">
        <v>0</v>
      </c>
      <c r="F20" s="106">
        <v>0</v>
      </c>
      <c r="G20" s="151">
        <v>0</v>
      </c>
      <c r="H20" s="150">
        <f>SUM(I20:J20)</f>
        <v>0</v>
      </c>
      <c r="I20" s="106">
        <v>0</v>
      </c>
      <c r="J20" s="151">
        <v>0</v>
      </c>
      <c r="K20" s="167">
        <f>H20-D20</f>
        <v>0</v>
      </c>
      <c r="L20" s="195"/>
    </row>
    <row r="21" spans="1:12" ht="21" customHeight="1" x14ac:dyDescent="0.3">
      <c r="A21" s="38" t="s">
        <v>57</v>
      </c>
      <c r="B21" s="268" t="s">
        <v>13</v>
      </c>
      <c r="C21" s="269"/>
      <c r="D21" s="39">
        <f>SUM(D22:D23)</f>
        <v>140000</v>
      </c>
      <c r="E21" s="39">
        <f t="shared" ref="E21:J21" si="5">SUM(E22:E23)</f>
        <v>0</v>
      </c>
      <c r="F21" s="39">
        <f t="shared" si="5"/>
        <v>140000</v>
      </c>
      <c r="G21" s="39">
        <f t="shared" si="5"/>
        <v>0</v>
      </c>
      <c r="H21" s="39">
        <f t="shared" si="5"/>
        <v>140000</v>
      </c>
      <c r="I21" s="39">
        <f t="shared" si="5"/>
        <v>140000</v>
      </c>
      <c r="J21" s="39">
        <f t="shared" si="5"/>
        <v>0</v>
      </c>
      <c r="K21" s="39">
        <f>H21-D21</f>
        <v>0</v>
      </c>
      <c r="L21" s="193"/>
    </row>
    <row r="22" spans="1:12" x14ac:dyDescent="0.3">
      <c r="A22" s="51" t="s">
        <v>62</v>
      </c>
      <c r="B22" s="50" t="s">
        <v>68</v>
      </c>
      <c r="C22" s="50" t="s">
        <v>49</v>
      </c>
      <c r="D22" s="261">
        <f>SUM(E22:G22)</f>
        <v>140000</v>
      </c>
      <c r="E22" s="261">
        <v>0</v>
      </c>
      <c r="F22" s="261">
        <v>140000</v>
      </c>
      <c r="G22" s="261">
        <v>0</v>
      </c>
      <c r="H22" s="261">
        <f>SUM(I22:J22)</f>
        <v>140000</v>
      </c>
      <c r="I22" s="261">
        <v>140000</v>
      </c>
      <c r="J22" s="261">
        <v>0</v>
      </c>
      <c r="K22" s="261">
        <f>H22-D22</f>
        <v>0</v>
      </c>
      <c r="L22" s="278" t="s">
        <v>153</v>
      </c>
    </row>
    <row r="23" spans="1:12" ht="18" customHeight="1" thickBot="1" x14ac:dyDescent="0.35">
      <c r="A23" s="46"/>
      <c r="B23" s="52" t="s">
        <v>62</v>
      </c>
      <c r="C23" s="53" t="s">
        <v>0</v>
      </c>
      <c r="D23" s="270"/>
      <c r="E23" s="270"/>
      <c r="F23" s="270"/>
      <c r="G23" s="270"/>
      <c r="H23" s="270"/>
      <c r="I23" s="270"/>
      <c r="J23" s="270"/>
      <c r="K23" s="270"/>
      <c r="L23" s="274"/>
    </row>
    <row r="24" spans="1:12" ht="21" customHeight="1" x14ac:dyDescent="0.3">
      <c r="A24" s="38" t="s">
        <v>51</v>
      </c>
      <c r="B24" s="268" t="s">
        <v>13</v>
      </c>
      <c r="C24" s="269"/>
      <c r="D24" s="49">
        <f t="shared" ref="D24:K24" si="6">SUM(D25:D28)</f>
        <v>41780</v>
      </c>
      <c r="E24" s="49">
        <f>SUM(E25:E28)</f>
        <v>29300</v>
      </c>
      <c r="F24" s="49">
        <f t="shared" si="6"/>
        <v>8900</v>
      </c>
      <c r="G24" s="49">
        <f t="shared" si="6"/>
        <v>3580</v>
      </c>
      <c r="H24" s="49">
        <f t="shared" si="6"/>
        <v>33417</v>
      </c>
      <c r="I24" s="49">
        <f t="shared" si="6"/>
        <v>29800</v>
      </c>
      <c r="J24" s="49">
        <f t="shared" si="6"/>
        <v>3617</v>
      </c>
      <c r="K24" s="49">
        <f t="shared" si="6"/>
        <v>-8363</v>
      </c>
      <c r="L24" s="192"/>
    </row>
    <row r="25" spans="1:12" ht="17.25" customHeight="1" x14ac:dyDescent="0.3">
      <c r="A25" s="42" t="s">
        <v>60</v>
      </c>
      <c r="B25" s="50" t="s">
        <v>54</v>
      </c>
      <c r="C25" s="50" t="s">
        <v>84</v>
      </c>
      <c r="D25" s="261">
        <f>SUM(E25:G25)</f>
        <v>38200</v>
      </c>
      <c r="E25" s="263">
        <v>29300</v>
      </c>
      <c r="F25" s="263">
        <v>8900</v>
      </c>
      <c r="G25" s="263">
        <v>0</v>
      </c>
      <c r="H25" s="261">
        <f>SUM(I25:J25)</f>
        <v>29800</v>
      </c>
      <c r="I25" s="263">
        <v>29800</v>
      </c>
      <c r="J25" s="263">
        <v>0</v>
      </c>
      <c r="K25" s="263">
        <f>H25-D25</f>
        <v>-8400</v>
      </c>
      <c r="L25" s="276" t="s">
        <v>155</v>
      </c>
    </row>
    <row r="26" spans="1:12" x14ac:dyDescent="0.3">
      <c r="A26" s="42"/>
      <c r="B26" s="43" t="s">
        <v>60</v>
      </c>
      <c r="C26" s="44" t="s">
        <v>92</v>
      </c>
      <c r="D26" s="262"/>
      <c r="E26" s="262"/>
      <c r="F26" s="262"/>
      <c r="G26" s="262"/>
      <c r="H26" s="262"/>
      <c r="I26" s="262"/>
      <c r="J26" s="262"/>
      <c r="K26" s="271"/>
      <c r="L26" s="277"/>
    </row>
    <row r="27" spans="1:12" ht="17.25" customHeight="1" x14ac:dyDescent="0.3">
      <c r="A27" s="42"/>
      <c r="B27" s="41"/>
      <c r="C27" s="50" t="s">
        <v>55</v>
      </c>
      <c r="D27" s="261">
        <f>SUM(E27:G27)</f>
        <v>3580</v>
      </c>
      <c r="E27" s="263">
        <v>0</v>
      </c>
      <c r="F27" s="263">
        <v>0</v>
      </c>
      <c r="G27" s="263">
        <v>3580</v>
      </c>
      <c r="H27" s="261">
        <f>SUM(I27:J27)</f>
        <v>3617</v>
      </c>
      <c r="I27" s="263">
        <v>0</v>
      </c>
      <c r="J27" s="263">
        <v>3617</v>
      </c>
      <c r="K27" s="263">
        <f>H27-D27</f>
        <v>37</v>
      </c>
      <c r="L27" s="276" t="s">
        <v>157</v>
      </c>
    </row>
    <row r="28" spans="1:12" ht="18" thickBot="1" x14ac:dyDescent="0.35">
      <c r="A28" s="46"/>
      <c r="B28" s="47"/>
      <c r="C28" s="47" t="s">
        <v>41</v>
      </c>
      <c r="D28" s="270"/>
      <c r="E28" s="270"/>
      <c r="F28" s="270"/>
      <c r="G28" s="270"/>
      <c r="H28" s="270"/>
      <c r="I28" s="270"/>
      <c r="J28" s="270"/>
      <c r="K28" s="270"/>
      <c r="L28" s="280"/>
    </row>
    <row r="29" spans="1:12" ht="21" customHeight="1" x14ac:dyDescent="0.3">
      <c r="A29" s="38" t="s">
        <v>50</v>
      </c>
      <c r="B29" s="268" t="s">
        <v>13</v>
      </c>
      <c r="C29" s="269"/>
      <c r="D29" s="49">
        <f t="shared" ref="D29:J29" si="7">SUM(D30:D33)</f>
        <v>11060</v>
      </c>
      <c r="E29" s="49">
        <f t="shared" si="7"/>
        <v>0</v>
      </c>
      <c r="F29" s="49">
        <f t="shared" si="7"/>
        <v>11050</v>
      </c>
      <c r="G29" s="49">
        <f t="shared" si="7"/>
        <v>10</v>
      </c>
      <c r="H29" s="49">
        <f t="shared" si="7"/>
        <v>61060</v>
      </c>
      <c r="I29" s="49">
        <f t="shared" si="7"/>
        <v>61050</v>
      </c>
      <c r="J29" s="49">
        <f t="shared" si="7"/>
        <v>10</v>
      </c>
      <c r="K29" s="49">
        <f>K30+K32</f>
        <v>50000</v>
      </c>
      <c r="L29" s="192"/>
    </row>
    <row r="30" spans="1:12" x14ac:dyDescent="0.3">
      <c r="A30" s="42" t="s">
        <v>82</v>
      </c>
      <c r="B30" s="50" t="s">
        <v>73</v>
      </c>
      <c r="C30" s="50" t="s">
        <v>63</v>
      </c>
      <c r="D30" s="261">
        <f>SUM(E30:G30)</f>
        <v>60</v>
      </c>
      <c r="E30" s="263">
        <v>0</v>
      </c>
      <c r="F30" s="263">
        <v>50</v>
      </c>
      <c r="G30" s="263">
        <v>10</v>
      </c>
      <c r="H30" s="261">
        <f>SUM(I30:J30)</f>
        <v>60</v>
      </c>
      <c r="I30" s="263">
        <v>50</v>
      </c>
      <c r="J30" s="263">
        <v>10</v>
      </c>
      <c r="K30" s="263">
        <f>H30-D30</f>
        <v>0</v>
      </c>
      <c r="L30" s="273" t="s">
        <v>156</v>
      </c>
    </row>
    <row r="31" spans="1:12" x14ac:dyDescent="0.3">
      <c r="A31" s="42"/>
      <c r="B31" s="43" t="s">
        <v>82</v>
      </c>
      <c r="C31" s="43" t="s">
        <v>20</v>
      </c>
      <c r="D31" s="262"/>
      <c r="E31" s="262"/>
      <c r="F31" s="262"/>
      <c r="G31" s="262"/>
      <c r="H31" s="262"/>
      <c r="I31" s="262"/>
      <c r="J31" s="262"/>
      <c r="K31" s="271"/>
      <c r="L31" s="275"/>
    </row>
    <row r="32" spans="1:12" ht="17.25" customHeight="1" x14ac:dyDescent="0.3">
      <c r="A32" s="54"/>
      <c r="B32" s="55"/>
      <c r="C32" s="45">
        <v>913</v>
      </c>
      <c r="D32" s="261">
        <f>SUM(E32:G32)</f>
        <v>11000</v>
      </c>
      <c r="E32" s="263">
        <v>0</v>
      </c>
      <c r="F32" s="263">
        <v>11000</v>
      </c>
      <c r="G32" s="263">
        <v>0</v>
      </c>
      <c r="H32" s="261">
        <f>SUM(I32:J32)</f>
        <v>61000</v>
      </c>
      <c r="I32" s="263">
        <v>61000</v>
      </c>
      <c r="J32" s="263">
        <v>0</v>
      </c>
      <c r="K32" s="263">
        <f>H32-D32</f>
        <v>50000</v>
      </c>
      <c r="L32" s="273" t="s">
        <v>184</v>
      </c>
    </row>
    <row r="33" spans="1:12" ht="23.25" customHeight="1" thickBot="1" x14ac:dyDescent="0.35">
      <c r="A33" s="56"/>
      <c r="B33" s="57"/>
      <c r="C33" s="47" t="s">
        <v>94</v>
      </c>
      <c r="D33" s="270"/>
      <c r="E33" s="270"/>
      <c r="F33" s="270"/>
      <c r="G33" s="270"/>
      <c r="H33" s="270"/>
      <c r="I33" s="270"/>
      <c r="J33" s="270"/>
      <c r="K33" s="270"/>
      <c r="L33" s="274"/>
    </row>
  </sheetData>
  <mergeCells count="107">
    <mergeCell ref="L32:L33"/>
    <mergeCell ref="L30:L31"/>
    <mergeCell ref="L25:L26"/>
    <mergeCell ref="L22:L23"/>
    <mergeCell ref="L17:L18"/>
    <mergeCell ref="L15:L16"/>
    <mergeCell ref="F30:F31"/>
    <mergeCell ref="G30:G31"/>
    <mergeCell ref="L7:L8"/>
    <mergeCell ref="F22:F23"/>
    <mergeCell ref="I12:I13"/>
    <mergeCell ref="J12:J13"/>
    <mergeCell ref="I17:I18"/>
    <mergeCell ref="J17:J18"/>
    <mergeCell ref="J22:J23"/>
    <mergeCell ref="I22:I23"/>
    <mergeCell ref="L27:L28"/>
    <mergeCell ref="L12:L13"/>
    <mergeCell ref="L9:L10"/>
    <mergeCell ref="I15:I16"/>
    <mergeCell ref="J15:J16"/>
    <mergeCell ref="K15:K16"/>
    <mergeCell ref="H7:H8"/>
    <mergeCell ref="I7:I8"/>
    <mergeCell ref="B29:C29"/>
    <mergeCell ref="D30:D31"/>
    <mergeCell ref="H30:H31"/>
    <mergeCell ref="K25:K26"/>
    <mergeCell ref="D32:D33"/>
    <mergeCell ref="H32:H33"/>
    <mergeCell ref="K27:K28"/>
    <mergeCell ref="K32:K33"/>
    <mergeCell ref="K30:K31"/>
    <mergeCell ref="I27:I28"/>
    <mergeCell ref="J27:J28"/>
    <mergeCell ref="I25:I26"/>
    <mergeCell ref="J25:J26"/>
    <mergeCell ref="J32:J33"/>
    <mergeCell ref="J30:J31"/>
    <mergeCell ref="I32:I33"/>
    <mergeCell ref="I30:I31"/>
    <mergeCell ref="F27:F28"/>
    <mergeCell ref="E32:E33"/>
    <mergeCell ref="E30:E31"/>
    <mergeCell ref="F32:F33"/>
    <mergeCell ref="G32:G33"/>
    <mergeCell ref="G27:G28"/>
    <mergeCell ref="F25:F26"/>
    <mergeCell ref="B24:C24"/>
    <mergeCell ref="K17:K18"/>
    <mergeCell ref="B21:C21"/>
    <mergeCell ref="D22:D23"/>
    <mergeCell ref="H22:H23"/>
    <mergeCell ref="D27:D28"/>
    <mergeCell ref="H27:H28"/>
    <mergeCell ref="D25:D26"/>
    <mergeCell ref="H25:H26"/>
    <mergeCell ref="B19:C19"/>
    <mergeCell ref="E17:E18"/>
    <mergeCell ref="E22:E23"/>
    <mergeCell ref="G22:G23"/>
    <mergeCell ref="F17:F18"/>
    <mergeCell ref="G17:G18"/>
    <mergeCell ref="G25:G26"/>
    <mergeCell ref="E27:E28"/>
    <mergeCell ref="E25:E26"/>
    <mergeCell ref="D17:D18"/>
    <mergeCell ref="H17:H18"/>
    <mergeCell ref="D15:D16"/>
    <mergeCell ref="H15:H16"/>
    <mergeCell ref="K22:K23"/>
    <mergeCell ref="F15:F16"/>
    <mergeCell ref="G15:G16"/>
    <mergeCell ref="E15:E16"/>
    <mergeCell ref="B14:C14"/>
    <mergeCell ref="I9:I10"/>
    <mergeCell ref="J9:J10"/>
    <mergeCell ref="K9:K10"/>
    <mergeCell ref="B11:C11"/>
    <mergeCell ref="D12:D13"/>
    <mergeCell ref="H12:H13"/>
    <mergeCell ref="D9:D10"/>
    <mergeCell ref="H9:H10"/>
    <mergeCell ref="F12:F13"/>
    <mergeCell ref="G12:G13"/>
    <mergeCell ref="F9:F10"/>
    <mergeCell ref="G9:G10"/>
    <mergeCell ref="E9:E10"/>
    <mergeCell ref="E12:E13"/>
    <mergeCell ref="J7:J8"/>
    <mergeCell ref="K7:K8"/>
    <mergeCell ref="A5:C5"/>
    <mergeCell ref="B6:C6"/>
    <mergeCell ref="D7:D8"/>
    <mergeCell ref="K12:K13"/>
    <mergeCell ref="E7:E8"/>
    <mergeCell ref="F7:F8"/>
    <mergeCell ref="G7:G8"/>
    <mergeCell ref="A1:L1"/>
    <mergeCell ref="A2:B2"/>
    <mergeCell ref="A3:C3"/>
    <mergeCell ref="D3:D4"/>
    <mergeCell ref="E3:G3"/>
    <mergeCell ref="H3:H4"/>
    <mergeCell ref="I3:J3"/>
    <mergeCell ref="K3:K4"/>
    <mergeCell ref="L3:L4"/>
  </mergeCells>
  <phoneticPr fontId="21" type="noConversion"/>
  <pageMargins left="0.82972222566604614" right="0.15722222626209259" top="0.68986111879348755" bottom="0.35430556535720825" header="0.31486111879348755" footer="0.31486111879348755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L35"/>
  <sheetViews>
    <sheetView topLeftCell="A7" zoomScale="90" zoomScaleNormal="90" zoomScaleSheetLayoutView="75" workbookViewId="0">
      <selection activeCell="L5" sqref="L5"/>
    </sheetView>
  </sheetViews>
  <sheetFormatPr defaultColWidth="8.88671875" defaultRowHeight="17.25" x14ac:dyDescent="0.3"/>
  <cols>
    <col min="1" max="1" width="10.6640625" customWidth="1"/>
    <col min="2" max="2" width="9.109375" customWidth="1"/>
    <col min="3" max="3" width="16" customWidth="1"/>
    <col min="4" max="4" width="9.77734375" bestFit="1" customWidth="1"/>
    <col min="5" max="5" width="7.109375" bestFit="1" customWidth="1"/>
    <col min="6" max="6" width="9.88671875" bestFit="1" customWidth="1"/>
    <col min="7" max="7" width="7.109375" bestFit="1" customWidth="1"/>
    <col min="8" max="9" width="9.77734375" bestFit="1" customWidth="1"/>
    <col min="10" max="10" width="9.88671875" customWidth="1"/>
    <col min="11" max="11" width="9.77734375" customWidth="1"/>
    <col min="12" max="12" width="46" customWidth="1"/>
  </cols>
  <sheetData>
    <row r="1" spans="1:12" ht="29.25" customHeight="1" x14ac:dyDescent="0.3">
      <c r="A1" s="243" t="s">
        <v>151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</row>
    <row r="2" spans="1:12" ht="18" thickBot="1" x14ac:dyDescent="0.35">
      <c r="A2" s="289" t="s">
        <v>138</v>
      </c>
      <c r="B2" s="289"/>
      <c r="C2" s="7"/>
      <c r="D2" s="7"/>
      <c r="E2" s="7"/>
      <c r="F2" s="7"/>
      <c r="G2" s="7"/>
      <c r="H2" s="7"/>
      <c r="I2" s="7"/>
      <c r="J2" s="7"/>
      <c r="K2" s="7"/>
      <c r="L2" s="3" t="s">
        <v>16</v>
      </c>
    </row>
    <row r="3" spans="1:12" x14ac:dyDescent="0.3">
      <c r="A3" s="251" t="s">
        <v>87</v>
      </c>
      <c r="B3" s="252"/>
      <c r="C3" s="252"/>
      <c r="D3" s="290" t="s">
        <v>6</v>
      </c>
      <c r="E3" s="292" t="s">
        <v>86</v>
      </c>
      <c r="F3" s="293"/>
      <c r="G3" s="294"/>
      <c r="H3" s="295" t="s">
        <v>2</v>
      </c>
      <c r="I3" s="293"/>
      <c r="J3" s="294"/>
      <c r="K3" s="295" t="s">
        <v>114</v>
      </c>
      <c r="L3" s="297" t="s">
        <v>88</v>
      </c>
    </row>
    <row r="4" spans="1:12" ht="18" thickBot="1" x14ac:dyDescent="0.35">
      <c r="A4" s="29" t="s">
        <v>67</v>
      </c>
      <c r="B4" s="30" t="s">
        <v>69</v>
      </c>
      <c r="C4" s="58" t="s">
        <v>80</v>
      </c>
      <c r="D4" s="291"/>
      <c r="E4" s="34" t="s">
        <v>66</v>
      </c>
      <c r="F4" s="34" t="s">
        <v>71</v>
      </c>
      <c r="G4" s="35" t="s">
        <v>81</v>
      </c>
      <c r="H4" s="296"/>
      <c r="I4" s="34" t="s">
        <v>71</v>
      </c>
      <c r="J4" s="35" t="s">
        <v>81</v>
      </c>
      <c r="K4" s="296"/>
      <c r="L4" s="298"/>
    </row>
    <row r="5" spans="1:12" ht="18.75" thickTop="1" thickBot="1" x14ac:dyDescent="0.35">
      <c r="A5" s="299" t="s">
        <v>45</v>
      </c>
      <c r="B5" s="300"/>
      <c r="C5" s="300"/>
      <c r="D5" s="59">
        <f>SUM(D6+D21+D25+D29+D32+D34)</f>
        <v>254840</v>
      </c>
      <c r="E5" s="60">
        <f>SUM(E6+E21+E25+E29+E32+E34)</f>
        <v>79300</v>
      </c>
      <c r="F5" s="60">
        <f>SUM(F6+F21+F25+F29+F32+F34)</f>
        <v>159950</v>
      </c>
      <c r="G5" s="61">
        <f>SUM(G6+G21+G25+G32+G34)</f>
        <v>15590</v>
      </c>
      <c r="H5" s="187">
        <f>SUM(H6+H21+H25+H29+H32+H34)</f>
        <v>246477</v>
      </c>
      <c r="I5" s="188">
        <f>SUM(I6+I21+I25+I29+I32+I34)</f>
        <v>230850</v>
      </c>
      <c r="J5" s="189">
        <f>SUM(J6+J21+J25+J29+J32+J34)</f>
        <v>15627</v>
      </c>
      <c r="K5" s="190">
        <f t="shared" ref="K5:K35" si="0">H5-D5</f>
        <v>-8363</v>
      </c>
      <c r="L5" s="161"/>
    </row>
    <row r="6" spans="1:12" x14ac:dyDescent="0.3">
      <c r="A6" s="38" t="s">
        <v>97</v>
      </c>
      <c r="B6" s="268" t="s">
        <v>13</v>
      </c>
      <c r="C6" s="272"/>
      <c r="D6" s="62">
        <f>SUM(D7+D9+D13)</f>
        <v>118390</v>
      </c>
      <c r="E6" s="28">
        <f t="shared" ref="E6:J6" si="1">SUM(E7+E9+E13)</f>
        <v>18000</v>
      </c>
      <c r="F6" s="28">
        <f t="shared" si="1"/>
        <v>84800</v>
      </c>
      <c r="G6" s="63">
        <f t="shared" si="1"/>
        <v>15590</v>
      </c>
      <c r="H6" s="170">
        <f t="shared" si="1"/>
        <v>114427</v>
      </c>
      <c r="I6" s="28">
        <f t="shared" si="1"/>
        <v>98800</v>
      </c>
      <c r="J6" s="63">
        <f t="shared" si="1"/>
        <v>15627</v>
      </c>
      <c r="K6" s="170">
        <f t="shared" si="0"/>
        <v>-3963</v>
      </c>
      <c r="L6" s="162"/>
    </row>
    <row r="7" spans="1:12" x14ac:dyDescent="0.3">
      <c r="A7" s="64"/>
      <c r="B7" s="65" t="s">
        <v>120</v>
      </c>
      <c r="C7" s="66" t="s">
        <v>115</v>
      </c>
      <c r="D7" s="67">
        <f>SUM(E7:G7)</f>
        <v>0</v>
      </c>
      <c r="E7" s="68">
        <f t="shared" ref="E7:J7" si="2">SUM(E8:E8)</f>
        <v>0</v>
      </c>
      <c r="F7" s="68">
        <f t="shared" si="2"/>
        <v>0</v>
      </c>
      <c r="G7" s="69">
        <f t="shared" si="2"/>
        <v>0</v>
      </c>
      <c r="H7" s="171">
        <f t="shared" si="2"/>
        <v>0</v>
      </c>
      <c r="I7" s="68">
        <f t="shared" si="2"/>
        <v>0</v>
      </c>
      <c r="J7" s="69">
        <f t="shared" si="2"/>
        <v>0</v>
      </c>
      <c r="K7" s="172">
        <f t="shared" si="0"/>
        <v>0</v>
      </c>
      <c r="L7" s="162"/>
    </row>
    <row r="8" spans="1:12" x14ac:dyDescent="0.3">
      <c r="A8" s="64"/>
      <c r="B8" s="70"/>
      <c r="C8" s="71" t="s">
        <v>34</v>
      </c>
      <c r="D8" s="72">
        <f>SUM(E8:G8)</f>
        <v>0</v>
      </c>
      <c r="E8" s="73">
        <v>0</v>
      </c>
      <c r="F8" s="73">
        <v>0</v>
      </c>
      <c r="G8" s="74">
        <v>0</v>
      </c>
      <c r="H8" s="173">
        <f>SUM(I8:J8)</f>
        <v>0</v>
      </c>
      <c r="I8" s="73"/>
      <c r="J8" s="74"/>
      <c r="K8" s="174">
        <f t="shared" si="0"/>
        <v>0</v>
      </c>
      <c r="L8" s="163"/>
    </row>
    <row r="9" spans="1:12" x14ac:dyDescent="0.3">
      <c r="A9" s="64"/>
      <c r="B9" s="50" t="s">
        <v>24</v>
      </c>
      <c r="C9" s="75" t="s">
        <v>115</v>
      </c>
      <c r="D9" s="76">
        <f>SUM(D10:D12)</f>
        <v>79000</v>
      </c>
      <c r="E9" s="77">
        <f t="shared" ref="E9:J9" si="3">SUM(E10:E12)</f>
        <v>12000</v>
      </c>
      <c r="F9" s="77">
        <f t="shared" si="3"/>
        <v>67000</v>
      </c>
      <c r="G9" s="78">
        <f t="shared" si="3"/>
        <v>0</v>
      </c>
      <c r="H9" s="172">
        <f t="shared" si="3"/>
        <v>79000</v>
      </c>
      <c r="I9" s="77">
        <f t="shared" si="3"/>
        <v>79000</v>
      </c>
      <c r="J9" s="78">
        <f t="shared" si="3"/>
        <v>0</v>
      </c>
      <c r="K9" s="175">
        <f t="shared" si="0"/>
        <v>0</v>
      </c>
      <c r="L9" s="164"/>
    </row>
    <row r="10" spans="1:12" ht="22.5" x14ac:dyDescent="0.3">
      <c r="A10" s="79"/>
      <c r="B10" s="80" t="s">
        <v>104</v>
      </c>
      <c r="C10" s="81" t="s">
        <v>18</v>
      </c>
      <c r="D10" s="82">
        <f t="shared" ref="D10:D12" si="4">SUM(E10:G10)</f>
        <v>3500</v>
      </c>
      <c r="E10" s="83">
        <v>0</v>
      </c>
      <c r="F10" s="84">
        <v>3500</v>
      </c>
      <c r="G10" s="85">
        <v>0</v>
      </c>
      <c r="H10" s="174">
        <f t="shared" ref="H10:H20" si="5">SUM(I10:J10)</f>
        <v>3500</v>
      </c>
      <c r="I10" s="84">
        <v>3500</v>
      </c>
      <c r="J10" s="85">
        <v>0</v>
      </c>
      <c r="K10" s="176">
        <f t="shared" si="0"/>
        <v>0</v>
      </c>
      <c r="L10" s="196" t="s">
        <v>160</v>
      </c>
    </row>
    <row r="11" spans="1:12" ht="27" customHeight="1" x14ac:dyDescent="0.3">
      <c r="A11" s="79"/>
      <c r="B11" s="80"/>
      <c r="C11" s="81" t="s">
        <v>37</v>
      </c>
      <c r="D11" s="86">
        <f t="shared" si="4"/>
        <v>72000</v>
      </c>
      <c r="E11" s="84">
        <v>12000</v>
      </c>
      <c r="F11" s="84">
        <v>60000</v>
      </c>
      <c r="G11" s="87">
        <v>0</v>
      </c>
      <c r="H11" s="176">
        <f t="shared" si="5"/>
        <v>72000</v>
      </c>
      <c r="I11" s="84">
        <v>72000</v>
      </c>
      <c r="J11" s="87">
        <v>0</v>
      </c>
      <c r="K11" s="177">
        <f t="shared" si="0"/>
        <v>0</v>
      </c>
      <c r="L11" s="196" t="s">
        <v>162</v>
      </c>
    </row>
    <row r="12" spans="1:12" ht="19.5" customHeight="1" x14ac:dyDescent="0.3">
      <c r="A12" s="88"/>
      <c r="B12" s="89"/>
      <c r="C12" s="81" t="s">
        <v>43</v>
      </c>
      <c r="D12" s="90">
        <f t="shared" si="4"/>
        <v>3500</v>
      </c>
      <c r="E12" s="91">
        <v>0</v>
      </c>
      <c r="F12" s="84">
        <v>3500</v>
      </c>
      <c r="G12" s="92">
        <v>0</v>
      </c>
      <c r="H12" s="177">
        <f t="shared" si="5"/>
        <v>3500</v>
      </c>
      <c r="I12" s="84">
        <v>3500</v>
      </c>
      <c r="J12" s="92">
        <v>0</v>
      </c>
      <c r="K12" s="177">
        <f t="shared" si="0"/>
        <v>0</v>
      </c>
      <c r="L12" s="196" t="s">
        <v>161</v>
      </c>
    </row>
    <row r="13" spans="1:12" x14ac:dyDescent="0.3">
      <c r="A13" s="64"/>
      <c r="B13" s="93">
        <v>13</v>
      </c>
      <c r="C13" s="66" t="s">
        <v>115</v>
      </c>
      <c r="D13" s="94">
        <f t="shared" ref="D13:J13" si="6">SUM(D14:D20)</f>
        <v>39390</v>
      </c>
      <c r="E13" s="95">
        <f t="shared" si="6"/>
        <v>6000</v>
      </c>
      <c r="F13" s="68">
        <f t="shared" si="6"/>
        <v>17800</v>
      </c>
      <c r="G13" s="96">
        <f t="shared" si="6"/>
        <v>15590</v>
      </c>
      <c r="H13" s="178">
        <f t="shared" si="5"/>
        <v>35427</v>
      </c>
      <c r="I13" s="68">
        <f t="shared" si="6"/>
        <v>19800</v>
      </c>
      <c r="J13" s="96">
        <f t="shared" si="6"/>
        <v>15627</v>
      </c>
      <c r="K13" s="178">
        <f t="shared" si="0"/>
        <v>-3963</v>
      </c>
      <c r="L13" s="197"/>
    </row>
    <row r="14" spans="1:12" x14ac:dyDescent="0.3">
      <c r="A14" s="64"/>
      <c r="B14" s="43" t="s">
        <v>76</v>
      </c>
      <c r="C14" s="93" t="s">
        <v>26</v>
      </c>
      <c r="D14" s="86">
        <f t="shared" ref="D14:D20" si="7">SUM(E14:G14)</f>
        <v>800</v>
      </c>
      <c r="E14" s="97">
        <v>0</v>
      </c>
      <c r="F14" s="97">
        <v>800</v>
      </c>
      <c r="G14" s="98">
        <v>0</v>
      </c>
      <c r="H14" s="176">
        <f t="shared" si="5"/>
        <v>800</v>
      </c>
      <c r="I14" s="97">
        <v>800</v>
      </c>
      <c r="J14" s="98"/>
      <c r="K14" s="176">
        <f t="shared" si="0"/>
        <v>0</v>
      </c>
      <c r="L14" s="196" t="s">
        <v>158</v>
      </c>
    </row>
    <row r="15" spans="1:12" ht="38.25" customHeight="1" x14ac:dyDescent="0.3">
      <c r="A15" s="99"/>
      <c r="B15" s="41"/>
      <c r="C15" s="100" t="s">
        <v>19</v>
      </c>
      <c r="D15" s="311">
        <f t="shared" si="7"/>
        <v>13590</v>
      </c>
      <c r="E15" s="303">
        <v>0</v>
      </c>
      <c r="F15" s="303">
        <v>10000</v>
      </c>
      <c r="G15" s="305">
        <v>3590</v>
      </c>
      <c r="H15" s="301">
        <f t="shared" si="5"/>
        <v>9590</v>
      </c>
      <c r="I15" s="303">
        <v>6000</v>
      </c>
      <c r="J15" s="305">
        <v>3590</v>
      </c>
      <c r="K15" s="301">
        <f t="shared" si="0"/>
        <v>-4000</v>
      </c>
      <c r="L15" s="313" t="s">
        <v>171</v>
      </c>
    </row>
    <row r="16" spans="1:12" ht="31.5" customHeight="1" x14ac:dyDescent="0.3">
      <c r="A16" s="42"/>
      <c r="B16" s="43"/>
      <c r="C16" s="101" t="s">
        <v>42</v>
      </c>
      <c r="D16" s="312">
        <f t="shared" si="7"/>
        <v>0</v>
      </c>
      <c r="E16" s="304"/>
      <c r="F16" s="304"/>
      <c r="G16" s="306"/>
      <c r="H16" s="307">
        <f t="shared" si="5"/>
        <v>0</v>
      </c>
      <c r="I16" s="304"/>
      <c r="J16" s="306"/>
      <c r="K16" s="302">
        <f t="shared" si="0"/>
        <v>0</v>
      </c>
      <c r="L16" s="314"/>
    </row>
    <row r="17" spans="1:12" ht="21" customHeight="1" x14ac:dyDescent="0.3">
      <c r="A17" s="54"/>
      <c r="B17" s="55"/>
      <c r="C17" s="102" t="s">
        <v>25</v>
      </c>
      <c r="D17" s="86">
        <f t="shared" si="7"/>
        <v>1000</v>
      </c>
      <c r="E17" s="103">
        <v>0</v>
      </c>
      <c r="F17" s="103">
        <v>1000</v>
      </c>
      <c r="G17" s="104">
        <v>0</v>
      </c>
      <c r="H17" s="176">
        <f t="shared" si="5"/>
        <v>1000</v>
      </c>
      <c r="I17" s="103">
        <v>1000</v>
      </c>
      <c r="J17" s="104">
        <v>0</v>
      </c>
      <c r="K17" s="176">
        <f t="shared" si="0"/>
        <v>0</v>
      </c>
      <c r="L17" s="198" t="s">
        <v>159</v>
      </c>
    </row>
    <row r="18" spans="1:12" ht="50.25" customHeight="1" x14ac:dyDescent="0.3">
      <c r="A18" s="54"/>
      <c r="B18" s="55"/>
      <c r="C18" s="133" t="s">
        <v>33</v>
      </c>
      <c r="D18" s="134">
        <f t="shared" si="7"/>
        <v>20000</v>
      </c>
      <c r="E18" s="125">
        <v>6000</v>
      </c>
      <c r="F18" s="125">
        <v>2000</v>
      </c>
      <c r="G18" s="126">
        <v>12000</v>
      </c>
      <c r="H18" s="179">
        <f t="shared" si="5"/>
        <v>20037</v>
      </c>
      <c r="I18" s="125">
        <v>8000</v>
      </c>
      <c r="J18" s="126">
        <v>12037</v>
      </c>
      <c r="K18" s="179">
        <f t="shared" si="0"/>
        <v>37</v>
      </c>
      <c r="L18" s="199" t="s">
        <v>170</v>
      </c>
    </row>
    <row r="19" spans="1:12" x14ac:dyDescent="0.3">
      <c r="A19" s="54"/>
      <c r="B19" s="55"/>
      <c r="C19" s="147" t="s">
        <v>130</v>
      </c>
      <c r="D19" s="114">
        <f t="shared" si="7"/>
        <v>4000</v>
      </c>
      <c r="E19" s="115">
        <v>0</v>
      </c>
      <c r="F19" s="115">
        <v>4000</v>
      </c>
      <c r="G19" s="116">
        <v>0</v>
      </c>
      <c r="H19" s="180">
        <f t="shared" si="5"/>
        <v>4000</v>
      </c>
      <c r="I19" s="115">
        <v>4000</v>
      </c>
      <c r="J19" s="116">
        <v>0</v>
      </c>
      <c r="K19" s="180">
        <f t="shared" si="0"/>
        <v>0</v>
      </c>
      <c r="L19" s="200" t="s">
        <v>163</v>
      </c>
    </row>
    <row r="20" spans="1:12" ht="20.25" customHeight="1" thickBot="1" x14ac:dyDescent="0.35">
      <c r="A20" s="56"/>
      <c r="B20" s="57"/>
      <c r="C20" s="132" t="s">
        <v>139</v>
      </c>
      <c r="D20" s="121">
        <f t="shared" si="7"/>
        <v>0</v>
      </c>
      <c r="E20" s="122">
        <v>0</v>
      </c>
      <c r="F20" s="122">
        <v>0</v>
      </c>
      <c r="G20" s="123">
        <v>0</v>
      </c>
      <c r="H20" s="181">
        <f t="shared" si="5"/>
        <v>0</v>
      </c>
      <c r="I20" s="122">
        <v>0</v>
      </c>
      <c r="J20" s="123">
        <v>0</v>
      </c>
      <c r="K20" s="181">
        <f t="shared" si="0"/>
        <v>0</v>
      </c>
      <c r="L20" s="201"/>
    </row>
    <row r="21" spans="1:12" x14ac:dyDescent="0.3">
      <c r="A21" s="38" t="s">
        <v>31</v>
      </c>
      <c r="B21" s="268" t="s">
        <v>13</v>
      </c>
      <c r="C21" s="272"/>
      <c r="D21" s="108">
        <f t="shared" ref="D21" si="8">SUM(D22:D24)</f>
        <v>15000</v>
      </c>
      <c r="E21" s="109">
        <f t="shared" ref="E21:J21" si="9">SUM(E22:E24)</f>
        <v>12000</v>
      </c>
      <c r="F21" s="109">
        <f t="shared" si="9"/>
        <v>3000</v>
      </c>
      <c r="G21" s="110">
        <f t="shared" si="9"/>
        <v>0</v>
      </c>
      <c r="H21" s="182">
        <f t="shared" si="9"/>
        <v>12000</v>
      </c>
      <c r="I21" s="109">
        <f t="shared" si="9"/>
        <v>12000</v>
      </c>
      <c r="J21" s="110">
        <f t="shared" si="9"/>
        <v>0</v>
      </c>
      <c r="K21" s="166">
        <f t="shared" si="0"/>
        <v>-3000</v>
      </c>
      <c r="L21" s="202"/>
    </row>
    <row r="22" spans="1:12" x14ac:dyDescent="0.3">
      <c r="A22" s="99"/>
      <c r="B22" s="127" t="s">
        <v>107</v>
      </c>
      <c r="C22" s="129" t="s">
        <v>91</v>
      </c>
      <c r="D22" s="114">
        <f t="shared" ref="D22" si="10">SUM(E22:G22)</f>
        <v>5000</v>
      </c>
      <c r="E22" s="145">
        <v>4000</v>
      </c>
      <c r="F22" s="145">
        <v>1000</v>
      </c>
      <c r="G22" s="146">
        <v>0</v>
      </c>
      <c r="H22" s="177">
        <f>SUM(I22:J22)</f>
        <v>4000</v>
      </c>
      <c r="I22" s="145">
        <v>4000</v>
      </c>
      <c r="J22" s="146">
        <v>0</v>
      </c>
      <c r="K22" s="177">
        <f t="shared" si="0"/>
        <v>-1000</v>
      </c>
      <c r="L22" s="203" t="s">
        <v>172</v>
      </c>
    </row>
    <row r="23" spans="1:12" x14ac:dyDescent="0.3">
      <c r="A23" s="99"/>
      <c r="B23" s="128"/>
      <c r="C23" s="129" t="s">
        <v>38</v>
      </c>
      <c r="D23" s="114">
        <f>SUM(E23:G23)</f>
        <v>5000</v>
      </c>
      <c r="E23" s="115">
        <v>4000</v>
      </c>
      <c r="F23" s="115">
        <v>1000</v>
      </c>
      <c r="G23" s="116">
        <v>0</v>
      </c>
      <c r="H23" s="180">
        <f>SUM(I23:J23)</f>
        <v>4000</v>
      </c>
      <c r="I23" s="115">
        <v>4000</v>
      </c>
      <c r="J23" s="116">
        <v>0</v>
      </c>
      <c r="K23" s="183">
        <f t="shared" si="0"/>
        <v>-1000</v>
      </c>
      <c r="L23" s="203" t="s">
        <v>173</v>
      </c>
    </row>
    <row r="24" spans="1:12" ht="18" thickBot="1" x14ac:dyDescent="0.35">
      <c r="A24" s="99"/>
      <c r="B24" s="130"/>
      <c r="C24" s="131" t="s">
        <v>36</v>
      </c>
      <c r="D24" s="121">
        <f>SUM(E24:G24)</f>
        <v>5000</v>
      </c>
      <c r="E24" s="122">
        <v>4000</v>
      </c>
      <c r="F24" s="122">
        <v>1000</v>
      </c>
      <c r="G24" s="123">
        <v>0</v>
      </c>
      <c r="H24" s="181">
        <f>SUM(I24:J24)</f>
        <v>4000</v>
      </c>
      <c r="I24" s="122">
        <v>4000</v>
      </c>
      <c r="J24" s="123">
        <v>0</v>
      </c>
      <c r="K24" s="181">
        <f t="shared" si="0"/>
        <v>-1000</v>
      </c>
      <c r="L24" s="204" t="s">
        <v>174</v>
      </c>
    </row>
    <row r="25" spans="1:12" x14ac:dyDescent="0.3">
      <c r="A25" s="135" t="s">
        <v>122</v>
      </c>
      <c r="B25" s="268" t="s">
        <v>13</v>
      </c>
      <c r="C25" s="272"/>
      <c r="D25" s="108">
        <f t="shared" ref="D25:J25" si="11">SUM(D26:D28)</f>
        <v>28460</v>
      </c>
      <c r="E25" s="109">
        <f t="shared" si="11"/>
        <v>28460</v>
      </c>
      <c r="F25" s="109">
        <f t="shared" si="11"/>
        <v>0</v>
      </c>
      <c r="G25" s="110">
        <f t="shared" si="11"/>
        <v>0</v>
      </c>
      <c r="H25" s="182">
        <f t="shared" si="11"/>
        <v>28460</v>
      </c>
      <c r="I25" s="109">
        <f t="shared" si="11"/>
        <v>28460</v>
      </c>
      <c r="J25" s="110">
        <f t="shared" si="11"/>
        <v>0</v>
      </c>
      <c r="K25" s="166">
        <f t="shared" si="0"/>
        <v>0</v>
      </c>
      <c r="L25" s="202"/>
    </row>
    <row r="26" spans="1:12" x14ac:dyDescent="0.3">
      <c r="A26" s="99"/>
      <c r="B26" s="50" t="s">
        <v>116</v>
      </c>
      <c r="C26" s="113" t="s">
        <v>23</v>
      </c>
      <c r="D26" s="114">
        <f t="shared" ref="D26:D28" si="12">SUM(E26:G26)</f>
        <v>14700</v>
      </c>
      <c r="E26" s="115">
        <v>14700</v>
      </c>
      <c r="F26" s="145">
        <v>0</v>
      </c>
      <c r="G26" s="146">
        <v>0</v>
      </c>
      <c r="H26" s="180">
        <f>SUM(I26:J26)</f>
        <v>14700</v>
      </c>
      <c r="I26" s="115">
        <v>14700</v>
      </c>
      <c r="J26" s="116">
        <v>0</v>
      </c>
      <c r="K26" s="184">
        <f t="shared" si="0"/>
        <v>0</v>
      </c>
      <c r="L26" s="205" t="s">
        <v>164</v>
      </c>
    </row>
    <row r="27" spans="1:12" x14ac:dyDescent="0.3">
      <c r="A27" s="64"/>
      <c r="B27" s="55"/>
      <c r="C27" s="117" t="s">
        <v>1</v>
      </c>
      <c r="D27" s="72">
        <f t="shared" si="12"/>
        <v>12000</v>
      </c>
      <c r="E27" s="118">
        <v>12000</v>
      </c>
      <c r="F27" s="115">
        <v>0</v>
      </c>
      <c r="G27" s="116">
        <v>0</v>
      </c>
      <c r="H27" s="180">
        <f>SUM(I27:J27)</f>
        <v>12000</v>
      </c>
      <c r="I27" s="118">
        <v>12000</v>
      </c>
      <c r="J27" s="119">
        <v>0</v>
      </c>
      <c r="K27" s="185">
        <f t="shared" si="0"/>
        <v>0</v>
      </c>
      <c r="L27" s="205" t="s">
        <v>165</v>
      </c>
    </row>
    <row r="28" spans="1:12" ht="18" thickBot="1" x14ac:dyDescent="0.35">
      <c r="A28" s="56"/>
      <c r="B28" s="57"/>
      <c r="C28" s="120" t="s">
        <v>40</v>
      </c>
      <c r="D28" s="121">
        <f t="shared" si="12"/>
        <v>1760</v>
      </c>
      <c r="E28" s="122">
        <v>1760</v>
      </c>
      <c r="F28" s="122">
        <v>0</v>
      </c>
      <c r="G28" s="123">
        <v>0</v>
      </c>
      <c r="H28" s="181">
        <f>SUM(I28:J28)</f>
        <v>1760</v>
      </c>
      <c r="I28" s="122">
        <v>1760</v>
      </c>
      <c r="J28" s="123">
        <v>0</v>
      </c>
      <c r="K28" s="186">
        <f t="shared" si="0"/>
        <v>0</v>
      </c>
      <c r="L28" s="206" t="s">
        <v>166</v>
      </c>
    </row>
    <row r="29" spans="1:12" x14ac:dyDescent="0.3">
      <c r="A29" s="38" t="s">
        <v>110</v>
      </c>
      <c r="B29" s="308" t="s">
        <v>13</v>
      </c>
      <c r="C29" s="272"/>
      <c r="D29" s="108">
        <f t="shared" ref="D29:J29" si="13">SUM(D30:D31)</f>
        <v>78000</v>
      </c>
      <c r="E29" s="109">
        <f t="shared" si="13"/>
        <v>10000</v>
      </c>
      <c r="F29" s="109">
        <f t="shared" si="13"/>
        <v>68000</v>
      </c>
      <c r="G29" s="110">
        <f t="shared" si="13"/>
        <v>0</v>
      </c>
      <c r="H29" s="182">
        <f t="shared" si="13"/>
        <v>78000</v>
      </c>
      <c r="I29" s="109">
        <f t="shared" si="13"/>
        <v>78000</v>
      </c>
      <c r="J29" s="110">
        <f t="shared" si="13"/>
        <v>0</v>
      </c>
      <c r="K29" s="166">
        <f t="shared" si="0"/>
        <v>0</v>
      </c>
      <c r="L29" s="207"/>
    </row>
    <row r="30" spans="1:12" x14ac:dyDescent="0.3">
      <c r="A30" s="156"/>
      <c r="B30" s="309" t="s">
        <v>32</v>
      </c>
      <c r="C30" s="153" t="s">
        <v>17</v>
      </c>
      <c r="D30" s="134">
        <f>SUM(E30:G30)</f>
        <v>66000</v>
      </c>
      <c r="E30" s="125">
        <v>10000</v>
      </c>
      <c r="F30" s="125">
        <v>56000</v>
      </c>
      <c r="G30" s="126">
        <v>0</v>
      </c>
      <c r="H30" s="179">
        <f>SUM(I30:J30)</f>
        <v>66000</v>
      </c>
      <c r="I30" s="125">
        <v>66000</v>
      </c>
      <c r="J30" s="126">
        <v>0</v>
      </c>
      <c r="K30" s="179">
        <f t="shared" si="0"/>
        <v>0</v>
      </c>
      <c r="L30" s="208" t="s">
        <v>167</v>
      </c>
    </row>
    <row r="31" spans="1:12" ht="18" thickBot="1" x14ac:dyDescent="0.35">
      <c r="A31" s="154"/>
      <c r="B31" s="310"/>
      <c r="C31" s="155" t="s">
        <v>21</v>
      </c>
      <c r="D31" s="121">
        <f>SUM(E31:G31)</f>
        <v>12000</v>
      </c>
      <c r="E31" s="122">
        <v>0</v>
      </c>
      <c r="F31" s="122">
        <v>12000</v>
      </c>
      <c r="G31" s="123">
        <v>0</v>
      </c>
      <c r="H31" s="181">
        <f>SUM(I31:J31)</f>
        <v>12000</v>
      </c>
      <c r="I31" s="122">
        <v>12000</v>
      </c>
      <c r="J31" s="123">
        <v>0</v>
      </c>
      <c r="K31" s="181">
        <f t="shared" si="0"/>
        <v>0</v>
      </c>
      <c r="L31" s="209" t="s">
        <v>168</v>
      </c>
    </row>
    <row r="32" spans="1:12" x14ac:dyDescent="0.3">
      <c r="A32" s="38" t="s">
        <v>117</v>
      </c>
      <c r="B32" s="268" t="s">
        <v>13</v>
      </c>
      <c r="C32" s="272"/>
      <c r="D32" s="108">
        <f t="shared" ref="D32:J32" si="14">SUM(D33:D33)</f>
        <v>3000</v>
      </c>
      <c r="E32" s="109">
        <f t="shared" si="14"/>
        <v>1000</v>
      </c>
      <c r="F32" s="109">
        <f t="shared" si="14"/>
        <v>2000</v>
      </c>
      <c r="G32" s="110">
        <f t="shared" si="14"/>
        <v>0</v>
      </c>
      <c r="H32" s="182">
        <f t="shared" si="14"/>
        <v>3000</v>
      </c>
      <c r="I32" s="109">
        <f t="shared" si="14"/>
        <v>3000</v>
      </c>
      <c r="J32" s="110">
        <f t="shared" si="14"/>
        <v>0</v>
      </c>
      <c r="K32" s="166">
        <f t="shared" si="0"/>
        <v>0</v>
      </c>
      <c r="L32" s="207"/>
    </row>
    <row r="33" spans="1:12" ht="18" thickBot="1" x14ac:dyDescent="0.35">
      <c r="A33" s="111"/>
      <c r="B33" s="112" t="s">
        <v>136</v>
      </c>
      <c r="C33" s="124" t="s">
        <v>35</v>
      </c>
      <c r="D33" s="105">
        <f>SUM(E33:G33)</f>
        <v>3000</v>
      </c>
      <c r="E33" s="106">
        <v>1000</v>
      </c>
      <c r="F33" s="106">
        <v>2000</v>
      </c>
      <c r="G33" s="107">
        <v>0</v>
      </c>
      <c r="H33" s="167">
        <f>SUM(I33:J33)</f>
        <v>3000</v>
      </c>
      <c r="I33" s="106">
        <v>3000</v>
      </c>
      <c r="J33" s="107">
        <v>0</v>
      </c>
      <c r="K33" s="167">
        <f t="shared" si="0"/>
        <v>0</v>
      </c>
      <c r="L33" s="210" t="s">
        <v>169</v>
      </c>
    </row>
    <row r="34" spans="1:12" x14ac:dyDescent="0.3">
      <c r="A34" s="38" t="s">
        <v>108</v>
      </c>
      <c r="B34" s="268" t="s">
        <v>13</v>
      </c>
      <c r="C34" s="272"/>
      <c r="D34" s="108">
        <f t="shared" ref="D34:J34" si="15">SUM(D35:D35)</f>
        <v>11990</v>
      </c>
      <c r="E34" s="109">
        <f t="shared" si="15"/>
        <v>9840</v>
      </c>
      <c r="F34" s="109">
        <f t="shared" si="15"/>
        <v>2150</v>
      </c>
      <c r="G34" s="110">
        <f t="shared" si="15"/>
        <v>0</v>
      </c>
      <c r="H34" s="182">
        <f t="shared" si="15"/>
        <v>10590</v>
      </c>
      <c r="I34" s="109">
        <f t="shared" si="15"/>
        <v>10590</v>
      </c>
      <c r="J34" s="110">
        <f t="shared" si="15"/>
        <v>0</v>
      </c>
      <c r="K34" s="166">
        <f t="shared" si="0"/>
        <v>-1400</v>
      </c>
      <c r="L34" s="160"/>
    </row>
    <row r="35" spans="1:12" ht="18" thickBot="1" x14ac:dyDescent="0.35">
      <c r="A35" s="111"/>
      <c r="B35" s="112" t="s">
        <v>100</v>
      </c>
      <c r="C35" s="124" t="s">
        <v>28</v>
      </c>
      <c r="D35" s="105">
        <f>SUM(E35:G35)</f>
        <v>11990</v>
      </c>
      <c r="E35" s="106">
        <v>9840</v>
      </c>
      <c r="F35" s="106">
        <v>2150</v>
      </c>
      <c r="G35" s="107">
        <v>0</v>
      </c>
      <c r="H35" s="167">
        <f>SUM(I35:J35)</f>
        <v>10590</v>
      </c>
      <c r="I35" s="106">
        <v>10590</v>
      </c>
      <c r="J35" s="107">
        <v>0</v>
      </c>
      <c r="K35" s="167">
        <f t="shared" si="0"/>
        <v>-1400</v>
      </c>
      <c r="L35" s="211" t="s">
        <v>175</v>
      </c>
    </row>
  </sheetData>
  <mergeCells count="26">
    <mergeCell ref="L15:L16"/>
    <mergeCell ref="E15:E16"/>
    <mergeCell ref="F15:F16"/>
    <mergeCell ref="G15:G16"/>
    <mergeCell ref="B32:C32"/>
    <mergeCell ref="B34:C34"/>
    <mergeCell ref="H15:H16"/>
    <mergeCell ref="B29:C29"/>
    <mergeCell ref="B30:B31"/>
    <mergeCell ref="D15:D16"/>
    <mergeCell ref="A5:C5"/>
    <mergeCell ref="B6:C6"/>
    <mergeCell ref="K15:K16"/>
    <mergeCell ref="B21:C21"/>
    <mergeCell ref="B25:C25"/>
    <mergeCell ref="I15:I16"/>
    <mergeCell ref="J15:J16"/>
    <mergeCell ref="A1:L1"/>
    <mergeCell ref="A2:B2"/>
    <mergeCell ref="A3:C3"/>
    <mergeCell ref="D3:D4"/>
    <mergeCell ref="E3:G3"/>
    <mergeCell ref="H3:H4"/>
    <mergeCell ref="I3:J3"/>
    <mergeCell ref="K3:K4"/>
    <mergeCell ref="L3:L4"/>
  </mergeCells>
  <phoneticPr fontId="21" type="noConversion"/>
  <pageMargins left="0.40319445729255676" right="0.17000000178813934" top="0.15375000238418579" bottom="0.28986111283302307" header="0.21972222626209259" footer="0.2359722256660461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O21"/>
  <sheetViews>
    <sheetView tabSelected="1" zoomScaleNormal="100" zoomScaleSheetLayoutView="75" workbookViewId="0">
      <selection activeCell="B4" sqref="B4:L4"/>
    </sheetView>
  </sheetViews>
  <sheetFormatPr defaultColWidth="8.88671875" defaultRowHeight="17.25" x14ac:dyDescent="0.3"/>
  <cols>
    <col min="1" max="1" width="8.6640625" customWidth="1"/>
    <col min="2" max="5" width="2.6640625" customWidth="1"/>
    <col min="15" max="15" width="9.6640625" customWidth="1"/>
  </cols>
  <sheetData>
    <row r="1" spans="1:15" ht="11.25" customHeight="1" x14ac:dyDescent="0.3"/>
    <row r="2" spans="1:15" ht="30.75" customHeight="1" x14ac:dyDescent="0.3">
      <c r="A2" s="18"/>
      <c r="B2" s="23"/>
      <c r="C2" s="24"/>
      <c r="D2" s="315" t="s">
        <v>152</v>
      </c>
      <c r="E2" s="315"/>
      <c r="F2" s="315"/>
      <c r="G2" s="315"/>
      <c r="H2" s="315"/>
      <c r="I2" s="315"/>
      <c r="J2" s="315"/>
      <c r="K2" s="315"/>
      <c r="L2" s="315"/>
      <c r="M2" s="315"/>
      <c r="N2" s="18"/>
      <c r="O2" s="18"/>
    </row>
    <row r="3" spans="1:15" ht="22.5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316" t="s">
        <v>142</v>
      </c>
      <c r="O3" s="316"/>
    </row>
    <row r="4" spans="1:15" ht="20.100000000000001" customHeight="1" x14ac:dyDescent="0.3">
      <c r="A4" s="25"/>
      <c r="B4" s="317" t="s">
        <v>103</v>
      </c>
      <c r="C4" s="317"/>
      <c r="D4" s="317"/>
      <c r="E4" s="317"/>
      <c r="F4" s="317"/>
      <c r="G4" s="317"/>
      <c r="H4" s="317"/>
      <c r="I4" s="317"/>
      <c r="J4" s="317"/>
      <c r="K4" s="317"/>
      <c r="L4" s="317"/>
      <c r="M4" s="25"/>
      <c r="N4" s="26"/>
      <c r="O4" s="25"/>
    </row>
    <row r="5" spans="1:15" ht="20.100000000000001" customHeight="1" x14ac:dyDescent="0.3">
      <c r="A5" s="25"/>
      <c r="B5" s="25"/>
      <c r="C5" s="18" t="s">
        <v>178</v>
      </c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</row>
    <row r="6" spans="1:15" ht="12.75" customHeight="1" x14ac:dyDescent="0.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15" ht="20.100000000000001" customHeight="1" x14ac:dyDescent="0.3">
      <c r="A7" s="25"/>
      <c r="B7" s="25"/>
      <c r="C7" s="212" t="s">
        <v>177</v>
      </c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</row>
    <row r="8" spans="1:15" ht="20.100000000000001" customHeight="1" x14ac:dyDescent="0.3">
      <c r="A8" s="25"/>
      <c r="B8" s="25"/>
      <c r="C8" s="25"/>
      <c r="D8" s="25" t="s">
        <v>39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</row>
    <row r="9" spans="1:15" ht="20.100000000000001" customHeight="1" x14ac:dyDescent="0.3">
      <c r="A9" s="25"/>
      <c r="B9" s="25"/>
      <c r="C9" s="25"/>
      <c r="D9" s="25"/>
      <c r="E9" s="25" t="s">
        <v>179</v>
      </c>
      <c r="F9" s="25"/>
      <c r="G9" s="25"/>
      <c r="H9" s="25"/>
      <c r="I9" s="25"/>
      <c r="J9" s="25"/>
      <c r="K9" s="25"/>
      <c r="L9" s="25"/>
      <c r="M9" s="25"/>
      <c r="N9" s="25"/>
      <c r="O9" s="25"/>
    </row>
    <row r="10" spans="1:15" ht="20.100000000000001" customHeight="1" x14ac:dyDescent="0.3">
      <c r="A10" s="25"/>
      <c r="B10" s="25"/>
      <c r="C10" s="25"/>
      <c r="D10" s="25"/>
      <c r="E10" s="25" t="s">
        <v>186</v>
      </c>
      <c r="F10" s="25"/>
      <c r="G10" s="25"/>
      <c r="H10" s="25"/>
      <c r="I10" s="25"/>
      <c r="J10" s="25"/>
      <c r="K10" s="25"/>
      <c r="L10" s="25"/>
      <c r="M10" s="25"/>
      <c r="N10" s="25"/>
      <c r="O10" s="25"/>
    </row>
    <row r="11" spans="1:15" ht="20.100000000000001" customHeight="1" x14ac:dyDescent="0.3">
      <c r="A11" s="25"/>
      <c r="B11" s="25"/>
      <c r="C11" s="25"/>
      <c r="D11" s="25"/>
      <c r="E11" s="27" t="s">
        <v>180</v>
      </c>
      <c r="F11" s="27"/>
      <c r="G11" s="27"/>
      <c r="H11" s="25"/>
      <c r="I11" s="25"/>
      <c r="J11" s="25"/>
      <c r="K11" s="25"/>
      <c r="L11" s="25"/>
      <c r="M11" s="25"/>
      <c r="N11" s="25"/>
      <c r="O11" s="25"/>
    </row>
    <row r="12" spans="1:15" ht="13.5" customHeight="1" x14ac:dyDescent="0.3">
      <c r="A12" s="25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5"/>
      <c r="N12" s="25"/>
      <c r="O12" s="25"/>
    </row>
    <row r="13" spans="1:15" ht="20.100000000000001" customHeight="1" x14ac:dyDescent="0.3">
      <c r="A13" s="25"/>
      <c r="B13" s="27"/>
      <c r="C13" s="25"/>
      <c r="D13" s="25" t="s">
        <v>29</v>
      </c>
      <c r="E13" s="25"/>
      <c r="F13" s="25"/>
      <c r="G13" s="25"/>
      <c r="H13" s="25"/>
      <c r="I13" s="25"/>
      <c r="J13" s="25"/>
      <c r="K13" s="25"/>
      <c r="L13" s="27"/>
      <c r="M13" s="25"/>
      <c r="N13" s="25"/>
      <c r="O13" s="25"/>
    </row>
    <row r="14" spans="1:15" ht="20.100000000000001" customHeight="1" x14ac:dyDescent="0.3">
      <c r="A14" s="25"/>
      <c r="B14" s="27"/>
      <c r="C14" s="25"/>
      <c r="D14" s="25"/>
      <c r="E14" s="25" t="s">
        <v>183</v>
      </c>
      <c r="F14" s="25"/>
      <c r="G14" s="25"/>
      <c r="H14" s="25"/>
      <c r="I14" s="25"/>
      <c r="J14" s="25"/>
      <c r="K14" s="25"/>
      <c r="L14" s="27"/>
      <c r="M14" s="25"/>
      <c r="N14" s="25"/>
      <c r="O14" s="25"/>
    </row>
    <row r="15" spans="1:15" ht="20.100000000000001" customHeight="1" x14ac:dyDescent="0.3">
      <c r="A15" s="25"/>
      <c r="B15" s="27"/>
      <c r="C15" s="25"/>
      <c r="D15" s="25"/>
      <c r="E15" s="25" t="s">
        <v>181</v>
      </c>
      <c r="F15" s="25"/>
      <c r="G15" s="25"/>
      <c r="H15" s="25"/>
      <c r="I15" s="25"/>
      <c r="J15" s="25"/>
      <c r="K15" s="25"/>
      <c r="L15" s="27"/>
      <c r="M15" s="25"/>
      <c r="N15" s="25"/>
      <c r="O15" s="25"/>
    </row>
    <row r="16" spans="1:15" ht="20.100000000000001" customHeight="1" x14ac:dyDescent="0.3">
      <c r="A16" s="25"/>
      <c r="B16" s="27"/>
      <c r="C16" s="25"/>
      <c r="D16" s="25"/>
      <c r="E16" s="318" t="s">
        <v>182</v>
      </c>
      <c r="F16" s="318" t="s">
        <v>9</v>
      </c>
      <c r="G16" s="318" t="s">
        <v>9</v>
      </c>
      <c r="H16" s="318" t="s">
        <v>9</v>
      </c>
      <c r="I16" s="25"/>
      <c r="J16" s="25"/>
      <c r="K16" s="25"/>
      <c r="L16" s="27"/>
      <c r="M16" s="25"/>
      <c r="N16" s="25"/>
      <c r="O16" s="25"/>
    </row>
    <row r="17" spans="1:15" ht="20.100000000000001" customHeight="1" x14ac:dyDescent="0.3">
      <c r="A17" s="25"/>
      <c r="B17" s="27"/>
      <c r="C17" s="25"/>
      <c r="D17" s="25"/>
      <c r="E17" s="318" t="s">
        <v>187</v>
      </c>
      <c r="F17" s="318" t="s">
        <v>9</v>
      </c>
      <c r="G17" s="318" t="s">
        <v>9</v>
      </c>
      <c r="H17" s="318" t="s">
        <v>9</v>
      </c>
      <c r="I17" s="25"/>
      <c r="J17" s="25"/>
      <c r="K17" s="25"/>
      <c r="L17" s="27"/>
      <c r="M17" s="25"/>
      <c r="N17" s="25"/>
      <c r="O17" s="25"/>
    </row>
    <row r="18" spans="1:15" ht="20.100000000000001" customHeight="1" x14ac:dyDescent="0.3">
      <c r="A18" s="25"/>
      <c r="B18" s="27"/>
      <c r="C18" s="27"/>
      <c r="D18" s="27"/>
      <c r="E18" s="27" t="s">
        <v>180</v>
      </c>
      <c r="F18" s="27"/>
      <c r="G18" s="27"/>
      <c r="H18" s="27"/>
      <c r="I18" s="27"/>
      <c r="J18" s="27"/>
      <c r="K18" s="27"/>
      <c r="L18" s="27"/>
      <c r="M18" s="25"/>
      <c r="N18" s="25"/>
      <c r="O18" s="25"/>
    </row>
    <row r="19" spans="1:15" ht="12" customHeight="1" x14ac:dyDescent="0.3">
      <c r="A19" s="25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5"/>
      <c r="N19" s="25"/>
      <c r="O19" s="25"/>
    </row>
    <row r="20" spans="1:15" ht="20.100000000000001" customHeight="1" x14ac:dyDescent="0.3">
      <c r="A20" s="25"/>
      <c r="B20" s="317" t="s">
        <v>22</v>
      </c>
      <c r="C20" s="317"/>
      <c r="D20" s="317"/>
      <c r="E20" s="317"/>
      <c r="F20" s="317"/>
      <c r="G20" s="317"/>
      <c r="H20" s="317"/>
      <c r="I20" s="317"/>
      <c r="J20" s="317"/>
      <c r="K20" s="317"/>
      <c r="L20" s="317"/>
      <c r="M20" s="25"/>
      <c r="N20" s="25"/>
      <c r="O20" s="25"/>
    </row>
    <row r="21" spans="1:15" ht="20.100000000000001" customHeight="1" x14ac:dyDescent="0.3">
      <c r="A21" s="25"/>
      <c r="B21" s="25"/>
      <c r="C21" s="25" t="s">
        <v>44</v>
      </c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</row>
  </sheetData>
  <mergeCells count="6">
    <mergeCell ref="D2:M2"/>
    <mergeCell ref="N3:O3"/>
    <mergeCell ref="B4:L4"/>
    <mergeCell ref="B20:L20"/>
    <mergeCell ref="E17:H17"/>
    <mergeCell ref="E16:H16"/>
  </mergeCells>
  <phoneticPr fontId="21" type="noConversion"/>
  <pageMargins left="0.7086111307144165" right="0.56000000238418579" top="0.52958333492279053" bottom="0.40986111760139465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3434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2</vt:i4>
      </vt:variant>
    </vt:vector>
  </HeadingPairs>
  <TitlesOfParts>
    <vt:vector size="8" baseType="lpstr">
      <vt:lpstr>추경(2026)-공고</vt:lpstr>
      <vt:lpstr>추경(2026)-총칙</vt:lpstr>
      <vt:lpstr>추경(2026)-총괄표</vt:lpstr>
      <vt:lpstr>세입</vt:lpstr>
      <vt:lpstr>세출</vt:lpstr>
      <vt:lpstr>추경 예산서(안)</vt:lpstr>
      <vt:lpstr>세입!Print_Titles</vt:lpstr>
      <vt:lpstr>세출!Print_Titles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권기열</dc:creator>
  <cp:lastModifiedBy>user</cp:lastModifiedBy>
  <cp:revision>233</cp:revision>
  <cp:lastPrinted>2026-10-19T05:51:30Z</cp:lastPrinted>
  <dcterms:created xsi:type="dcterms:W3CDTF">2010-01-08T04:51:51Z</dcterms:created>
  <dcterms:modified xsi:type="dcterms:W3CDTF">2026-10-19T05:56:16Z</dcterms:modified>
  <cp:version>0906.0100.01</cp:version>
</cp:coreProperties>
</file>